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30"/>
  </bookViews>
  <sheets>
    <sheet name="Лист2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P9" i="2" l="1"/>
  <c r="M9" i="2"/>
  <c r="N9" i="2" s="1"/>
  <c r="O9" i="2" s="1"/>
  <c r="Q9" i="2" s="1"/>
  <c r="K9" i="2"/>
  <c r="L9" i="2" s="1"/>
  <c r="J9" i="2"/>
  <c r="Q10" i="2" l="1"/>
  <c r="K11" i="2" s="1"/>
</calcChain>
</file>

<file path=xl/sharedStrings.xml><?xml version="1.0" encoding="utf-8"?>
<sst xmlns="http://schemas.openxmlformats.org/spreadsheetml/2006/main" count="33" uniqueCount="32">
  <si>
    <t>Кол-во</t>
  </si>
  <si>
    <t>Начальная (максимальная) цена контракта</t>
  </si>
  <si>
    <t xml:space="preserve">Обоснование начальной (максимальной) цены контракта, цены контракта(Н(М)ЦК) методом сопоставимых рыночных цен (анализа рынка) на 
</t>
  </si>
  <si>
    <t>рублей</t>
  </si>
  <si>
    <t>№</t>
  </si>
  <si>
    <t>Наименование предмета контракта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</si>
  <si>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</si>
  <si>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</si>
  <si>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</si>
  <si>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</si>
  <si>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</si>
  <si>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</si>
  <si>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</si>
  <si>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доставка ед.изм.,руб.</t>
  </si>
  <si>
    <t>Н(М)ЦК с учетом округления цены за единицу (руб.)</t>
  </si>
  <si>
    <t>шт</t>
  </si>
  <si>
    <t>Итого:</t>
  </si>
  <si>
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</si>
  <si>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Кол-во предложений и иных источников информации</t>
  </si>
  <si>
    <t>В результате проведенного расчета Н(М)ЦК  составила:</t>
  </si>
  <si>
    <t>В целях получения ценовой информациив отношении объеккта закупаки для определения начальной(максимальной) цены контракта заказчиком проведено изучение рынка методом сопоставимсых рыночных цен( анализа рынка):</t>
  </si>
  <si>
    <r>
      <t xml:space="preserve">Средняя арифметическая цена за единицу     </t>
    </r>
    <r>
      <rPr>
        <b/>
        <i/>
        <sz val="12"/>
        <color indexed="8"/>
        <rFont val="Times New Roman"/>
        <family val="1"/>
        <charset val="204"/>
      </rPr>
      <t xml:space="preserve">&lt;ц&gt; </t>
    </r>
  </si>
  <si>
    <t>Обоснование начальной (максимальной)  цены контракта разработано в соответствии   с положениями ст.22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,с 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методом сопоставимых рыночных цен".</t>
  </si>
  <si>
    <t>ИТОГО</t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</si>
  <si>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/>
    </r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</si>
  <si>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</si>
  <si>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t xml:space="preserve">Подготовил НМЦК  ____________         </t>
  </si>
  <si>
    <t>Цена 1</t>
  </si>
  <si>
    <t>Цена 2</t>
  </si>
  <si>
    <t>Цена 3</t>
  </si>
  <si>
    <t>Услуги дератизации</t>
  </si>
  <si>
    <t xml:space="preserve"> оказание услуг дератизации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</si>
</sst>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р_."/>
    <numFmt numFmtId="165" formatCode="0.00000"/>
    <numFmt numFmtId="166" formatCode="0.000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2" fontId="1" fillId="5" borderId="3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0" fontId="8" fillId="0" borderId="0" xfId="0" applyFont="1"/>
    <xf numFmtId="4" fontId="4" fillId="0" borderId="4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923925</xdr:rowOff>
    </xdr:from>
    <xdr:to>
      <xdr:col>10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0" y="54959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123826</xdr:colOff>
      <xdr:row>7</xdr:row>
      <xdr:rowOff>352426</xdr:rowOff>
    </xdr:from>
    <xdr:to>
      <xdr:col>12</xdr:col>
      <xdr:colOff>1104900</xdr:colOff>
      <xdr:row>7</xdr:row>
      <xdr:rowOff>828676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77251" y="4371976"/>
          <a:ext cx="981074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9525</xdr:colOff>
      <xdr:row>7</xdr:row>
      <xdr:rowOff>1409700</xdr:rowOff>
    </xdr:from>
    <xdr:to>
      <xdr:col>11</xdr:col>
      <xdr:colOff>981075</xdr:colOff>
      <xdr:row>7</xdr:row>
      <xdr:rowOff>1762125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372350" y="5429250"/>
          <a:ext cx="971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topLeftCell="A2" zoomScaleNormal="100" workbookViewId="0">
      <selection activeCell="A4" sqref="A4:Q4"/>
    </sheetView>
  </sheetViews>
  <sheetFormatPr defaultRowHeight="15.75" x14ac:dyDescent="0.25"/>
  <cols>
    <col min="1" max="1" width="4.7109375" style="33" customWidth="1"/>
    <col min="2" max="2" width="26.28515625" style="33" customWidth="1"/>
    <col min="3" max="3" width="6.140625" style="33" customWidth="1"/>
    <col min="4" max="4" width="6.42578125" style="33" customWidth="1"/>
    <col min="5" max="5" width="9.28515625" style="33" hidden="1" customWidth="1"/>
    <col min="6" max="6" width="9.28515625" style="33" customWidth="1"/>
    <col min="7" max="7" width="8.7109375" style="33" customWidth="1"/>
    <col min="8" max="8" width="11.140625" style="33" customWidth="1"/>
    <col min="9" max="9" width="9.28515625" style="33" bestFit="1" customWidth="1"/>
    <col min="10" max="10" width="14.28515625" style="33" customWidth="1"/>
    <col min="11" max="11" width="13.140625" style="33" bestFit="1" customWidth="1"/>
    <col min="12" max="12" width="16.5703125" style="33" customWidth="1"/>
    <col min="13" max="13" width="17.42578125" style="33" customWidth="1"/>
    <col min="14" max="14" width="12.140625" style="33" customWidth="1"/>
    <col min="15" max="15" width="14.5703125" style="33" customWidth="1"/>
    <col min="16" max="16" width="14.85546875" style="33" hidden="1" customWidth="1"/>
    <col min="17" max="17" width="18.42578125" style="33" customWidth="1"/>
    <col min="18" max="16384" width="9.140625" style="33"/>
  </cols>
  <sheetData>
    <row r="1" spans="1:18" hidden="1" x14ac:dyDescent="0.25"/>
    <row r="2" spans="1:18" s="2" customFormat="1" ht="15.75" customHeight="1" x14ac:dyDescent="0.25">
      <c r="A2" s="8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8" s="2" customFormat="1" x14ac:dyDescent="0.25">
      <c r="A3" s="46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7"/>
    </row>
    <row r="4" spans="1:18" s="2" customFormat="1" ht="20.25" customHeight="1" x14ac:dyDescent="0.25">
      <c r="A4" s="48" t="s">
        <v>31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8" s="2" customFormat="1" ht="31.5" customHeight="1" x14ac:dyDescent="0.25">
      <c r="A5" s="50" t="s">
        <v>20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6" spans="1:18" s="1" customFormat="1" ht="73.5" customHeight="1" x14ac:dyDescent="0.25">
      <c r="A6" s="37" t="s">
        <v>1</v>
      </c>
      <c r="B6" s="38"/>
      <c r="C6" s="39"/>
      <c r="D6" s="40"/>
      <c r="E6" s="41" t="s">
        <v>22</v>
      </c>
      <c r="F6" s="42"/>
      <c r="G6" s="42"/>
      <c r="H6" s="42"/>
      <c r="I6" s="42"/>
      <c r="J6" s="42"/>
      <c r="K6" s="42"/>
      <c r="L6" s="42"/>
      <c r="M6" s="42"/>
      <c r="N6" s="42"/>
      <c r="O6" s="42"/>
      <c r="P6" s="43"/>
      <c r="Q6" s="43"/>
      <c r="R6" s="2"/>
    </row>
    <row r="7" spans="1:18" s="9" customFormat="1" ht="60" customHeight="1" x14ac:dyDescent="0.25">
      <c r="A7" s="58" t="s">
        <v>4</v>
      </c>
      <c r="B7" s="58" t="s">
        <v>5</v>
      </c>
      <c r="C7" s="60" t="s">
        <v>6</v>
      </c>
      <c r="D7" s="60" t="s">
        <v>0</v>
      </c>
      <c r="E7" s="51" t="s">
        <v>7</v>
      </c>
      <c r="F7" s="52"/>
      <c r="G7" s="52"/>
      <c r="H7" s="52"/>
      <c r="I7" s="53"/>
      <c r="J7" s="62" t="s">
        <v>8</v>
      </c>
      <c r="K7" s="63"/>
      <c r="L7" s="64"/>
      <c r="M7" s="51" t="s">
        <v>9</v>
      </c>
      <c r="N7" s="52"/>
      <c r="O7" s="52"/>
      <c r="P7" s="52"/>
      <c r="Q7" s="53"/>
    </row>
    <row r="8" spans="1:18" s="9" customFormat="1" ht="137.25" customHeight="1" x14ac:dyDescent="0.25">
      <c r="A8" s="59"/>
      <c r="B8" s="59"/>
      <c r="C8" s="61"/>
      <c r="D8" s="61"/>
      <c r="E8" s="20" t="s">
        <v>0</v>
      </c>
      <c r="F8" s="20" t="s">
        <v>27</v>
      </c>
      <c r="G8" s="20" t="s">
        <v>28</v>
      </c>
      <c r="H8" s="20" t="s">
        <v>29</v>
      </c>
      <c r="I8" s="10" t="s">
        <v>18</v>
      </c>
      <c r="J8" s="21" t="s">
        <v>21</v>
      </c>
      <c r="K8" s="10" t="s">
        <v>10</v>
      </c>
      <c r="L8" s="10" t="s">
        <v>25</v>
      </c>
      <c r="M8" s="22" t="s">
        <v>24</v>
      </c>
      <c r="N8" s="10" t="s">
        <v>11</v>
      </c>
      <c r="O8" s="10" t="s">
        <v>12</v>
      </c>
      <c r="P8" s="10" t="s">
        <v>13</v>
      </c>
      <c r="Q8" s="10" t="s">
        <v>14</v>
      </c>
    </row>
    <row r="9" spans="1:18" s="9" customFormat="1" ht="92.25" customHeight="1" x14ac:dyDescent="0.25">
      <c r="A9" s="23">
        <v>1</v>
      </c>
      <c r="B9" s="24" t="s">
        <v>30</v>
      </c>
      <c r="C9" s="36" t="s">
        <v>15</v>
      </c>
      <c r="D9" s="23">
        <v>1</v>
      </c>
      <c r="E9" s="5">
        <v>10</v>
      </c>
      <c r="F9" s="25">
        <v>8870</v>
      </c>
      <c r="G9" s="26">
        <v>9700</v>
      </c>
      <c r="H9" s="26">
        <v>12500</v>
      </c>
      <c r="I9" s="27">
        <v>3</v>
      </c>
      <c r="J9" s="28">
        <f>AVERAGE(F9:H9)</f>
        <v>10356.666666666666</v>
      </c>
      <c r="K9" s="29">
        <f>STDEV(F9:H9)</f>
        <v>1902.0077111655839</v>
      </c>
      <c r="L9" s="30">
        <f>K9/J9</f>
        <v>0.18365056754093184</v>
      </c>
      <c r="M9" s="31">
        <f>((E9/I9)*(SUM(F9:H9)))</f>
        <v>103566.66666666667</v>
      </c>
      <c r="N9" s="31">
        <f>M9/E9</f>
        <v>10356.666666666668</v>
      </c>
      <c r="O9" s="31">
        <f>ROUND(N9,2)</f>
        <v>10356.67</v>
      </c>
      <c r="P9" s="34" t="e">
        <f>180*C9</f>
        <v>#VALUE!</v>
      </c>
      <c r="Q9" s="35">
        <f>O9*D9</f>
        <v>10356.67</v>
      </c>
    </row>
    <row r="10" spans="1:18" s="9" customFormat="1" ht="15" customHeight="1" x14ac:dyDescent="0.25">
      <c r="A10" s="7"/>
      <c r="B10" s="11" t="s">
        <v>23</v>
      </c>
      <c r="C10" s="11"/>
      <c r="D10" s="12"/>
      <c r="E10" s="12"/>
      <c r="F10" s="13"/>
      <c r="G10" s="13"/>
      <c r="H10" s="13"/>
      <c r="I10" s="13"/>
      <c r="J10" s="14"/>
      <c r="K10" s="15"/>
      <c r="L10" s="16"/>
      <c r="M10" s="17"/>
      <c r="N10" s="18"/>
      <c r="O10" s="19"/>
      <c r="P10" s="18" t="s">
        <v>16</v>
      </c>
      <c r="Q10" s="35">
        <f>SUM(Q9:Q9)</f>
        <v>10356.67</v>
      </c>
    </row>
    <row r="11" spans="1:18" s="9" customFormat="1" ht="24.75" customHeight="1" x14ac:dyDescent="0.25">
      <c r="A11" s="54" t="s">
        <v>19</v>
      </c>
      <c r="B11" s="54"/>
      <c r="C11" s="54"/>
      <c r="D11" s="54"/>
      <c r="E11" s="54"/>
      <c r="F11" s="54"/>
      <c r="G11" s="54"/>
      <c r="H11" s="54"/>
      <c r="I11" s="54"/>
      <c r="J11" s="54"/>
      <c r="K11" s="32">
        <f>Q10</f>
        <v>10356.67</v>
      </c>
      <c r="L11" s="6" t="s">
        <v>3</v>
      </c>
      <c r="M11" s="6"/>
      <c r="N11" s="6"/>
      <c r="O11" s="6"/>
      <c r="P11" s="6"/>
      <c r="Q11" s="6"/>
    </row>
    <row r="12" spans="1:18" s="9" customFormat="1" ht="99.75" customHeight="1" x14ac:dyDescent="0.25">
      <c r="A12" s="55" t="s">
        <v>17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</row>
    <row r="13" spans="1:18" s="2" customFormat="1" ht="6.75" customHeight="1" x14ac:dyDescent="0.25">
      <c r="A13" s="56" t="s">
        <v>26</v>
      </c>
      <c r="B13" s="57"/>
      <c r="C13" s="57"/>
      <c r="D13" s="57"/>
      <c r="E13" s="57"/>
      <c r="F13" s="57"/>
      <c r="G13" s="57"/>
      <c r="H13" s="57"/>
      <c r="I13" s="57"/>
      <c r="J13" s="57"/>
      <c r="K13" s="3"/>
      <c r="L13" s="3"/>
      <c r="M13" s="3"/>
      <c r="N13" s="3"/>
      <c r="O13" s="4"/>
    </row>
    <row r="14" spans="1:18" s="2" customFormat="1" ht="5.25" customHeight="1" x14ac:dyDescent="0.25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3"/>
      <c r="L14" s="3"/>
      <c r="M14" s="3"/>
      <c r="N14" s="3"/>
      <c r="O14" s="4"/>
    </row>
    <row r="15" spans="1:18" s="2" customFormat="1" ht="15.75" customHeight="1" x14ac:dyDescent="0.25">
      <c r="A15" s="3"/>
      <c r="B15" s="3"/>
      <c r="C15" s="3"/>
      <c r="D15" s="3"/>
      <c r="E15" s="4"/>
      <c r="F15" s="4"/>
      <c r="G15" s="4"/>
      <c r="H15" s="4"/>
      <c r="I15" s="4"/>
      <c r="J15" s="4"/>
      <c r="K15" s="3"/>
      <c r="L15" s="3"/>
      <c r="M15" s="3"/>
      <c r="N15" s="3"/>
      <c r="O15" s="4"/>
    </row>
    <row r="16" spans="1:18" s="2" customFormat="1" ht="16.5" customHeight="1" x14ac:dyDescent="0.25">
      <c r="A16" s="3"/>
      <c r="B16" s="3"/>
      <c r="C16" s="3"/>
      <c r="D16" s="3"/>
      <c r="E16" s="4"/>
      <c r="F16" s="4"/>
      <c r="G16" s="4"/>
      <c r="H16" s="4"/>
      <c r="I16" s="4"/>
      <c r="J16" s="4"/>
      <c r="K16" s="3"/>
      <c r="L16" s="3"/>
      <c r="M16" s="3"/>
      <c r="N16" s="3"/>
      <c r="O16" s="4"/>
    </row>
  </sheetData>
  <mergeCells count="17">
    <mergeCell ref="M7:Q7"/>
    <mergeCell ref="A11:J11"/>
    <mergeCell ref="A12:Q12"/>
    <mergeCell ref="A13:J14"/>
    <mergeCell ref="A7:A8"/>
    <mergeCell ref="B7:B8"/>
    <mergeCell ref="C7:C8"/>
    <mergeCell ref="D7:D8"/>
    <mergeCell ref="E7:I7"/>
    <mergeCell ref="J7:L7"/>
    <mergeCell ref="A6:B6"/>
    <mergeCell ref="C6:D6"/>
    <mergeCell ref="E6:Q6"/>
    <mergeCell ref="B2:Q2"/>
    <mergeCell ref="A3:Q3"/>
    <mergeCell ref="A4:Q4"/>
    <mergeCell ref="A5:Q5"/>
  </mergeCells>
  <phoneticPr fontId="0" type="noConversion"/>
  <pageMargins left="0.25" right="0.25" top="0.25" bottom="0.75" header="0.3" footer="0.3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2014-12-17T10:04:57Z</cp:lastPrinted>
  <dcterms:created xsi:type="dcterms:W3CDTF">2006-09-28T05:33:49Z</dcterms:created>
  <dcterms:modified xsi:type="dcterms:W3CDTF">2026-08-14T16:26:40Z</dcterms:modified>
</cp:coreProperties>
</file>