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Абхазия расходка экономия 90 позиций\"/>
    </mc:Choice>
  </mc:AlternateContent>
  <xr:revisionPtr revIDLastSave="0" documentId="13_ncr:1_{42A05FBE-719A-4F83-A548-7AFD161B6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1" i="1" l="1"/>
  <c r="I101" i="1"/>
  <c r="L101" i="1" s="1"/>
  <c r="J16" i="1"/>
  <c r="I16" i="1"/>
  <c r="L16" i="1" s="1"/>
  <c r="I100" i="1"/>
  <c r="L100" i="1" s="1"/>
  <c r="J100" i="1"/>
  <c r="I99" i="1"/>
  <c r="L99" i="1" s="1"/>
  <c r="J99" i="1"/>
  <c r="I98" i="1"/>
  <c r="J98" i="1"/>
  <c r="I97" i="1"/>
  <c r="L97" i="1" s="1"/>
  <c r="J97" i="1"/>
  <c r="I96" i="1"/>
  <c r="L96" i="1" s="1"/>
  <c r="J96" i="1"/>
  <c r="I95" i="1"/>
  <c r="L95" i="1" s="1"/>
  <c r="J95" i="1"/>
  <c r="I94" i="1"/>
  <c r="L94" i="1" s="1"/>
  <c r="J94" i="1"/>
  <c r="I93" i="1"/>
  <c r="L93" i="1" s="1"/>
  <c r="J93" i="1"/>
  <c r="I92" i="1"/>
  <c r="L92" i="1" s="1"/>
  <c r="J92" i="1"/>
  <c r="I91" i="1"/>
  <c r="L91" i="1" s="1"/>
  <c r="J91" i="1"/>
  <c r="I90" i="1"/>
  <c r="L90" i="1" s="1"/>
  <c r="J90" i="1"/>
  <c r="I89" i="1"/>
  <c r="J89" i="1"/>
  <c r="I88" i="1"/>
  <c r="L88" i="1" s="1"/>
  <c r="J88" i="1"/>
  <c r="I87" i="1"/>
  <c r="L87" i="1" s="1"/>
  <c r="J87" i="1"/>
  <c r="I86" i="1"/>
  <c r="L86" i="1" s="1"/>
  <c r="J86" i="1"/>
  <c r="I85" i="1"/>
  <c r="L85" i="1" s="1"/>
  <c r="J85" i="1"/>
  <c r="I84" i="1"/>
  <c r="L84" i="1" s="1"/>
  <c r="J84" i="1"/>
  <c r="I83" i="1"/>
  <c r="L83" i="1" s="1"/>
  <c r="J83" i="1"/>
  <c r="I82" i="1"/>
  <c r="L82" i="1" s="1"/>
  <c r="J82" i="1"/>
  <c r="I81" i="1"/>
  <c r="L81" i="1" s="1"/>
  <c r="J81" i="1"/>
  <c r="I80" i="1"/>
  <c r="L80" i="1" s="1"/>
  <c r="J80" i="1"/>
  <c r="I79" i="1"/>
  <c r="J79" i="1"/>
  <c r="I78" i="1"/>
  <c r="L78" i="1" s="1"/>
  <c r="J78" i="1"/>
  <c r="I77" i="1"/>
  <c r="L77" i="1" s="1"/>
  <c r="J77" i="1"/>
  <c r="I76" i="1"/>
  <c r="L76" i="1" s="1"/>
  <c r="J76" i="1"/>
  <c r="I75" i="1"/>
  <c r="L75" i="1" s="1"/>
  <c r="J75" i="1"/>
  <c r="I74" i="1"/>
  <c r="L74" i="1" s="1"/>
  <c r="J74" i="1"/>
  <c r="I73" i="1"/>
  <c r="L73" i="1" s="1"/>
  <c r="J73" i="1"/>
  <c r="I72" i="1"/>
  <c r="L72" i="1" s="1"/>
  <c r="J72" i="1"/>
  <c r="I71" i="1"/>
  <c r="L71" i="1" s="1"/>
  <c r="J71" i="1"/>
  <c r="I70" i="1"/>
  <c r="L70" i="1" s="1"/>
  <c r="J70" i="1"/>
  <c r="I69" i="1"/>
  <c r="L69" i="1" s="1"/>
  <c r="J69" i="1"/>
  <c r="I68" i="1"/>
  <c r="J68" i="1"/>
  <c r="I67" i="1"/>
  <c r="L67" i="1" s="1"/>
  <c r="J67" i="1"/>
  <c r="I66" i="1"/>
  <c r="L66" i="1" s="1"/>
  <c r="J66" i="1"/>
  <c r="I65" i="1"/>
  <c r="L65" i="1" s="1"/>
  <c r="J65" i="1"/>
  <c r="I64" i="1"/>
  <c r="L64" i="1" s="1"/>
  <c r="J64" i="1"/>
  <c r="I63" i="1"/>
  <c r="L63" i="1" s="1"/>
  <c r="J63" i="1"/>
  <c r="I62" i="1"/>
  <c r="L62" i="1" s="1"/>
  <c r="J62" i="1"/>
  <c r="I61" i="1"/>
  <c r="L61" i="1" s="1"/>
  <c r="J61" i="1"/>
  <c r="I60" i="1"/>
  <c r="L60" i="1" s="1"/>
  <c r="J60" i="1"/>
  <c r="I59" i="1"/>
  <c r="L59" i="1" s="1"/>
  <c r="J59" i="1"/>
  <c r="I58" i="1"/>
  <c r="L58" i="1" s="1"/>
  <c r="J58" i="1"/>
  <c r="I57" i="1"/>
  <c r="J57" i="1"/>
  <c r="I56" i="1"/>
  <c r="L56" i="1" s="1"/>
  <c r="J56" i="1"/>
  <c r="I55" i="1"/>
  <c r="L55" i="1" s="1"/>
  <c r="J55" i="1"/>
  <c r="I54" i="1"/>
  <c r="L54" i="1" s="1"/>
  <c r="J54" i="1"/>
  <c r="I53" i="1"/>
  <c r="L53" i="1" s="1"/>
  <c r="J53" i="1"/>
  <c r="I52" i="1"/>
  <c r="L52" i="1" s="1"/>
  <c r="J52" i="1"/>
  <c r="I51" i="1"/>
  <c r="L51" i="1" s="1"/>
  <c r="J51" i="1"/>
  <c r="I50" i="1"/>
  <c r="L50" i="1" s="1"/>
  <c r="J50" i="1"/>
  <c r="I49" i="1"/>
  <c r="L49" i="1" s="1"/>
  <c r="J49" i="1"/>
  <c r="I48" i="1"/>
  <c r="L48" i="1" s="1"/>
  <c r="J48" i="1"/>
  <c r="I47" i="1"/>
  <c r="L47" i="1" s="1"/>
  <c r="J47" i="1"/>
  <c r="I46" i="1"/>
  <c r="J46" i="1"/>
  <c r="I45" i="1"/>
  <c r="L45" i="1" s="1"/>
  <c r="J45" i="1"/>
  <c r="I44" i="1"/>
  <c r="L44" i="1" s="1"/>
  <c r="J44" i="1"/>
  <c r="I43" i="1"/>
  <c r="L43" i="1" s="1"/>
  <c r="J43" i="1"/>
  <c r="I42" i="1"/>
  <c r="L42" i="1" s="1"/>
  <c r="J42" i="1"/>
  <c r="I41" i="1"/>
  <c r="L41" i="1" s="1"/>
  <c r="J41" i="1"/>
  <c r="I40" i="1"/>
  <c r="L40" i="1" s="1"/>
  <c r="J40" i="1"/>
  <c r="I39" i="1"/>
  <c r="L39" i="1" s="1"/>
  <c r="J39" i="1"/>
  <c r="I38" i="1"/>
  <c r="J38" i="1"/>
  <c r="I37" i="1"/>
  <c r="L37" i="1" s="1"/>
  <c r="J37" i="1"/>
  <c r="I36" i="1"/>
  <c r="L36" i="1" s="1"/>
  <c r="J36" i="1"/>
  <c r="I35" i="1"/>
  <c r="L35" i="1" s="1"/>
  <c r="J35" i="1"/>
  <c r="I34" i="1"/>
  <c r="L34" i="1" s="1"/>
  <c r="J34" i="1"/>
  <c r="K34" i="1" s="1"/>
  <c r="I33" i="1"/>
  <c r="L33" i="1" s="1"/>
  <c r="J33" i="1"/>
  <c r="J32" i="1"/>
  <c r="I32" i="1"/>
  <c r="L32" i="1" s="1"/>
  <c r="J31" i="1"/>
  <c r="I31" i="1"/>
  <c r="J30" i="1"/>
  <c r="I30" i="1"/>
  <c r="L30" i="1" s="1"/>
  <c r="J29" i="1"/>
  <c r="I29" i="1"/>
  <c r="L29" i="1" s="1"/>
  <c r="J28" i="1"/>
  <c r="I28" i="1"/>
  <c r="L28" i="1" s="1"/>
  <c r="J27" i="1"/>
  <c r="I27" i="1"/>
  <c r="L27" i="1" s="1"/>
  <c r="J26" i="1"/>
  <c r="I26" i="1"/>
  <c r="K38" i="1" l="1"/>
  <c r="K33" i="1"/>
  <c r="K37" i="1"/>
  <c r="K41" i="1"/>
  <c r="K42" i="1"/>
  <c r="K16" i="1"/>
  <c r="K101" i="1"/>
  <c r="K70" i="1"/>
  <c r="K73" i="1"/>
  <c r="K80" i="1"/>
  <c r="K92" i="1"/>
  <c r="K96" i="1"/>
  <c r="K51" i="1"/>
  <c r="K55" i="1"/>
  <c r="K63" i="1"/>
  <c r="K68" i="1"/>
  <c r="K72" i="1"/>
  <c r="K74" i="1"/>
  <c r="K82" i="1"/>
  <c r="K90" i="1"/>
  <c r="K45" i="1"/>
  <c r="K49" i="1"/>
  <c r="K53" i="1"/>
  <c r="K57" i="1"/>
  <c r="K83" i="1"/>
  <c r="K87" i="1"/>
  <c r="K91" i="1"/>
  <c r="K35" i="1"/>
  <c r="K43" i="1"/>
  <c r="K50" i="1"/>
  <c r="K58" i="1"/>
  <c r="K62" i="1"/>
  <c r="K94" i="1"/>
  <c r="K65" i="1"/>
  <c r="K67" i="1"/>
  <c r="K71" i="1"/>
  <c r="K77" i="1"/>
  <c r="K99" i="1"/>
  <c r="K46" i="1"/>
  <c r="K93" i="1"/>
  <c r="K79" i="1"/>
  <c r="K100" i="1"/>
  <c r="K97" i="1"/>
  <c r="K88" i="1"/>
  <c r="K81" i="1"/>
  <c r="K95" i="1"/>
  <c r="K52" i="1"/>
  <c r="K56" i="1"/>
  <c r="K85" i="1"/>
  <c r="K48" i="1"/>
  <c r="K59" i="1"/>
  <c r="K60" i="1"/>
  <c r="K78" i="1"/>
  <c r="K61" i="1"/>
  <c r="K86" i="1"/>
  <c r="K98" i="1"/>
  <c r="K36" i="1"/>
  <c r="K40" i="1"/>
  <c r="K44" i="1"/>
  <c r="K47" i="1"/>
  <c r="K54" i="1"/>
  <c r="K64" i="1"/>
  <c r="K66" i="1"/>
  <c r="K69" i="1"/>
  <c r="K75" i="1"/>
  <c r="K89" i="1"/>
  <c r="L89" i="1"/>
  <c r="K84" i="1"/>
  <c r="K76" i="1"/>
  <c r="K39" i="1"/>
  <c r="K30" i="1"/>
  <c r="K31" i="1"/>
  <c r="K28" i="1"/>
  <c r="K29" i="1"/>
  <c r="K32" i="1"/>
  <c r="K26" i="1"/>
  <c r="K27" i="1"/>
  <c r="I12" i="1"/>
  <c r="L12" i="1" s="1"/>
  <c r="J12" i="1"/>
  <c r="I13" i="1"/>
  <c r="J13" i="1"/>
  <c r="I14" i="1"/>
  <c r="L14" i="1" s="1"/>
  <c r="J14" i="1"/>
  <c r="I15" i="1"/>
  <c r="L15" i="1" s="1"/>
  <c r="J15" i="1"/>
  <c r="K15" i="1" l="1"/>
  <c r="K13" i="1"/>
  <c r="K12" i="1"/>
  <c r="K14" i="1"/>
  <c r="J25" i="1"/>
  <c r="I25" i="1"/>
  <c r="L25" i="1" s="1"/>
  <c r="J24" i="1"/>
  <c r="I24" i="1"/>
  <c r="J23" i="1"/>
  <c r="I23" i="1"/>
  <c r="L23" i="1" s="1"/>
  <c r="J22" i="1"/>
  <c r="I22" i="1"/>
  <c r="L22" i="1" s="1"/>
  <c r="J21" i="1"/>
  <c r="I21" i="1"/>
  <c r="J20" i="1"/>
  <c r="I20" i="1"/>
  <c r="L20" i="1" s="1"/>
  <c r="J19" i="1"/>
  <c r="I19" i="1"/>
  <c r="L19" i="1" s="1"/>
  <c r="J18" i="1"/>
  <c r="I18" i="1"/>
  <c r="L18" i="1" s="1"/>
  <c r="J17" i="1"/>
  <c r="I17" i="1"/>
  <c r="L17" i="1" s="1"/>
  <c r="K17" i="1" l="1"/>
  <c r="K18" i="1"/>
  <c r="K22" i="1"/>
  <c r="K20" i="1"/>
  <c r="K19" i="1"/>
  <c r="K21" i="1"/>
  <c r="K25" i="1"/>
  <c r="K23" i="1"/>
  <c r="K24" i="1"/>
</calcChain>
</file>

<file path=xl/sharedStrings.xml><?xml version="1.0" encoding="utf-8"?>
<sst xmlns="http://schemas.openxmlformats.org/spreadsheetml/2006/main" count="473" uniqueCount="111">
  <si>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</si>
  <si>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</si>
  <si>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</si>
  <si>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</si>
  <si>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</si>
  <si>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</si>
  <si>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</si>
  <si>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</si>
  <si>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</si>
  <si>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</si>
  <si>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</si>
  <si>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</si>
  <si>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</si>
  <si>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</si>
  <si>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>ИТОГО</t>
  </si>
  <si>
    <t xml:space="preserve">Кол-во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</si>
  <si>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</si>
  <si>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</si>
  <si>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20.59.52.194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</si>
  <si>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</si>
  <si>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Поставка расходных материалов</t>
  </si>
  <si>
    <t>ГХЦГ-бета Чистота более 95%</t>
  </si>
  <si>
    <t>Ацетилацетон "ЧДА"</t>
  </si>
  <si>
    <t>Аммоний уксуснокислый "ХЧ"</t>
  </si>
  <si>
    <t>Цинк сернокислый 7-водн. "ХЧ"</t>
  </si>
  <si>
    <t>Аммиак водный "ОСЧ" 0,9 кг</t>
  </si>
  <si>
    <t>Аммиак водный ЧДА</t>
  </si>
  <si>
    <t>Хлороформ стаб сп "ХЧ" 1,5 кг</t>
  </si>
  <si>
    <t>Аскорбиновая кислота пищ. 0,5 кг</t>
  </si>
  <si>
    <t>Перекись водорода 30-40% мед. 1 кг</t>
  </si>
  <si>
    <t>Ртути (II) сульфат, 99.99%</t>
  </si>
  <si>
    <t>Инд Дитизон (CAS 60-10-6) 0,05 кг</t>
  </si>
  <si>
    <t>ГХЦГ-альфа ГСО 8888-2007 МСО
1469-2008</t>
  </si>
  <si>
    <t>ГХЦГ- гамма (линдан) ГСО 8890-2007
МСО 1471-2008</t>
  </si>
  <si>
    <t>Фосфорная кислота 85% "ЧДА" 1,66
кг</t>
  </si>
  <si>
    <t>Натрий фосфорнокислый 2-зам.12-
водн. "ХЧ"</t>
  </si>
  <si>
    <t>Калий железистосинеродистый 3-вод.
"ХЧ"</t>
  </si>
  <si>
    <t>Ртуть(II), ГСО 8004-93, МСО
0013:1998 Концентрация: 1,0 мг/см³, фон - HNO3</t>
  </si>
  <si>
    <t>Метанол "ОСЧ" для градиентной
ВЭЖХ 2,5 л</t>
  </si>
  <si>
    <t>Ацетонитрил "ОСЧ" 1 л</t>
  </si>
  <si>
    <t>Цинк уксуснокислый 2-водный
"ЧДА" 1 кг</t>
  </si>
  <si>
    <t>Натрий хлористый "ХЧ" 1 кг</t>
  </si>
  <si>
    <t>Натрий сернокислый б/в "ХЧ" 1 кг</t>
  </si>
  <si>
    <t>Этилацетат "ХЧ" 0,9 кг</t>
  </si>
  <si>
    <t>Уксусная кислота ледяная "ХЧ"</t>
  </si>
  <si>
    <t>Калий фосфорнокислый 1-зам. "ХЧ"</t>
  </si>
  <si>
    <t>Бензол "ЧДА" 0,9 кг</t>
  </si>
  <si>
    <t>Дихлорметан (метилен хлористый) "ОСЧ" для ВЭЖХ 1,3 кг</t>
  </si>
  <si>
    <t>Серная кислота "ОСЧ 11-5" 1,8 кг</t>
  </si>
  <si>
    <t>Соляная кислота "ХЧ" 1,2 кг</t>
  </si>
  <si>
    <t>Свинец (II) азотнокислый "ХЧ" 0,5 кг</t>
  </si>
  <si>
    <t>Уголь БАУ-А 0,3 кг</t>
  </si>
  <si>
    <t>Кадмий металлический, 99.96% (чда)</t>
  </si>
  <si>
    <t>Аммоний фосфорнокислый 1-зам.
"ХЧ" 1 кг</t>
  </si>
  <si>
    <t>Гексан "ОСЧ" 1 л</t>
  </si>
  <si>
    <t>Ацетон "ЧДА" 0,8 кг</t>
  </si>
  <si>
    <t>Аммоний фосфорнокислый 1-зам.
"ЧДА" 1 кг</t>
  </si>
  <si>
    <t>Перекись водорода 30% "ОСЧ" 1,1 кг</t>
  </si>
  <si>
    <t>Натрий гипохлорит марка А (арт.
133095)</t>
  </si>
  <si>
    <t>Глутаминовая кислота 99%</t>
  </si>
  <si>
    <t>Марганец хлористый 4-водн. "ЧДА" 1
кг</t>
  </si>
  <si>
    <t>Натрий серноватистокислый 5-водн.
"ЧДА" 1 кг</t>
  </si>
  <si>
    <t>Калий фтористый 2-водн. "ЧДА" 1 кг</t>
  </si>
  <si>
    <t>Калий роданистый (калий
сульфоцианат, калий тиоцианат), ЧДА</t>
  </si>
  <si>
    <t>Калий двухромовокислый (дихромат
калия, бихромат калия, хромпик), ХЧ</t>
  </si>
  <si>
    <t>Магний матричный модификатор для
графитовой печи ААС c(Mg) = 10,0 ± 0,2 г/л (Mg(NO3)2*6H2O в HNO3 ~1</t>
  </si>
  <si>
    <t>Палладий матр. модифиц. для графит овой печи ААС c(Pd) = 10,0 ± 0,2 г/л ( Pd(NO3)2 / HNO3 ~ 15%)
1.07289.0050</t>
  </si>
  <si>
    <t>Олово (II) хлористое 2-водн. "ЧДА" 1
кг</t>
  </si>
  <si>
    <t>Магний азотнокислый 6-водн. "ЧДА"</t>
  </si>
  <si>
    <t>Калий йодистый "ХЧ"</t>
  </si>
  <si>
    <t>ГСО ионов свинца 1г/л, фон-азотн.к-
та 1М (ГСО 7252-96)</t>
  </si>
  <si>
    <t>Медь (II) сернокислая 5-водная "ХЧ"</t>
  </si>
  <si>
    <t>Калий гидроокись "ХЧ" 1 кг</t>
  </si>
  <si>
    <t>Моноэтаноламин "Ч" 1 кг</t>
  </si>
  <si>
    <t>Кальций хлористый б/в пищ. 0,8 кг</t>
  </si>
  <si>
    <t>Магний оксид (чда) ГОСТ 4526-75</t>
  </si>
  <si>
    <t>Магний сернокислый 7-водн. "ХЧ"</t>
  </si>
  <si>
    <t>Глюкоза б/в 0,7 кг</t>
  </si>
  <si>
    <t>Фенол "ЧДА" 1 кг</t>
  </si>
  <si>
    <t>Гидразин сернокислый "ЧДА" 1 кг</t>
  </si>
  <si>
    <t>Мышьяк (III) ГСО 7976-2001 МСО
0581:2003 (0,1 г/дм3) / раствор
натрия мышьяковистокислого в 0,1 М соляной кислоте</t>
  </si>
  <si>
    <t>Инд Эриохром черный Т (CAS 1787-
61-7)</t>
  </si>
  <si>
    <t>Реактив Несслера "ЧДА" 0,5 кг</t>
  </si>
  <si>
    <t>Калий натрий виннокислый 4-вод.
"ХЧ"</t>
  </si>
  <si>
    <t>Натрий салициловокислый (чда)</t>
  </si>
  <si>
    <t>Крахмал растворимый "ЧДА" 0,5 кг</t>
  </si>
  <si>
    <t>Калий фосфорнокислый 2-зам., 3-
водн. "ЧДА" 1 кг</t>
  </si>
  <si>
    <t>Аммоний хлористый "ХЧ" 1 кг</t>
  </si>
  <si>
    <t>Натрий углекислый кислый "ХЧ" 1 кг</t>
  </si>
  <si>
    <t>Натрий углекислый б/в "ХЧ"</t>
  </si>
  <si>
    <t>Алюминий сернокислый 18-водный
"Ч"</t>
  </si>
  <si>
    <t>Салициловая кислота 0,8 кг 99.0-
100.5%</t>
  </si>
  <si>
    <t>Калий азотнокислый "ХЧ"</t>
  </si>
  <si>
    <t>Квасцы алюмокалиевые "ХЧ"</t>
  </si>
  <si>
    <t>Метиловый оранжевый "ЧДА"</t>
  </si>
  <si>
    <t>Метиловый красный "ЧДА"</t>
  </si>
  <si>
    <t>Глицерин "ЧДА"</t>
  </si>
  <si>
    <t>Инд Мурексид (CAS 3051-09-0)</t>
  </si>
  <si>
    <t>Бутилацетат "ХЧ"</t>
  </si>
  <si>
    <t>Инд Фенолфталеин (CAS 77-09-8)</t>
  </si>
  <si>
    <t>Натрий сернистый 9-водн. "Ч" 0,1 кг</t>
  </si>
  <si>
    <t>Винная кислота "ЧДА"</t>
  </si>
  <si>
    <t>Железо (III) хлористое 6-водн. "Ч"</t>
  </si>
  <si>
    <t>Сульфаниловая кислота "ЧДА"</t>
  </si>
  <si>
    <t>Алюминий окись "ЧДА"</t>
  </si>
  <si>
    <t>шт</t>
  </si>
  <si>
    <t>Триэтаноламин "Ч"</t>
  </si>
  <si>
    <t>Эфир диэтиловый "ЧДА"</t>
  </si>
  <si>
    <t>Натрий лимоннокислый 5,5-водн.
"ЧДА" 0,25 кг</t>
  </si>
  <si>
    <t>Кофеин безводный BP 50г</t>
  </si>
  <si>
    <t>Дата подготовки обоснования НМЦК: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</si>
</sst>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20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Fill="0" applyBorder="0"/>
    <xf numFmtId="0" fontId="14" fillId="0" borderId="0"/>
    <xf numFmtId="0" fontId="1" fillId="0" borderId="0"/>
  </cellStyleXfs>
  <cellXfs count="110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3" fillId="0" borderId="38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13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7" fillId="0" borderId="3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5" fillId="0" borderId="43" xfId="1" applyNumberFormat="1" applyFont="1" applyFill="1" applyBorder="1" applyAlignment="1">
      <alignment horizontal="right" vertical="top" shrinkToFit="1"/>
    </xf>
    <xf numFmtId="164" fontId="12" fillId="2" borderId="4" xfId="0" applyNumberFormat="1" applyFont="1" applyFill="1" applyBorder="1" applyAlignment="1">
      <alignment horizontal="center" vertical="center"/>
    </xf>
    <xf numFmtId="0" fontId="16" fillId="3" borderId="0" xfId="0" applyNumberFormat="1" applyFont="1" applyFill="1" applyAlignment="1">
      <alignment vertical="center" wrapText="1"/>
    </xf>
    <xf numFmtId="0" fontId="7" fillId="0" borderId="46" xfId="0" applyFont="1" applyFill="1" applyBorder="1" applyAlignment="1">
      <alignment horizontal="center" vertical="center" wrapText="1"/>
    </xf>
    <xf numFmtId="164" fontId="12" fillId="2" borderId="41" xfId="0" applyNumberFormat="1" applyFont="1" applyFill="1" applyBorder="1" applyAlignment="1">
      <alignment horizontal="center" vertical="center"/>
    </xf>
    <xf numFmtId="0" fontId="16" fillId="3" borderId="38" xfId="0" applyNumberFormat="1" applyFont="1" applyFill="1" applyBorder="1" applyAlignment="1">
      <alignment horizontal="center" vertical="center" wrapText="1"/>
    </xf>
    <xf numFmtId="0" fontId="16" fillId="2" borderId="4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3" borderId="38" xfId="0" applyNumberFormat="1" applyFont="1" applyFill="1" applyBorder="1" applyAlignment="1">
      <alignment horizontal="center" vertical="center" wrapText="1"/>
    </xf>
    <xf numFmtId="4" fontId="16" fillId="3" borderId="38" xfId="0" applyNumberFormat="1" applyFont="1" applyFill="1" applyBorder="1" applyAlignment="1">
      <alignment horizontal="center" vertical="center" wrapText="1"/>
    </xf>
    <xf numFmtId="4" fontId="16" fillId="2" borderId="38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2" fontId="11" fillId="2" borderId="47" xfId="0" applyNumberFormat="1" applyFont="1" applyFill="1" applyBorder="1" applyAlignment="1">
      <alignment horizontal="center" vertical="center" wrapText="1"/>
    </xf>
    <xf numFmtId="0" fontId="18" fillId="3" borderId="0" xfId="0" applyNumberFormat="1" applyFont="1" applyFill="1" applyAlignment="1">
      <alignment vertical="center" wrapText="1"/>
    </xf>
    <xf numFmtId="0" fontId="7" fillId="2" borderId="38" xfId="0" applyNumberFormat="1" applyFont="1" applyFill="1" applyBorder="1" applyAlignment="1">
      <alignment horizontal="left" vertical="top" wrapText="1"/>
    </xf>
    <xf numFmtId="0" fontId="16" fillId="2" borderId="0" xfId="0" applyNumberFormat="1" applyFont="1" applyFill="1" applyAlignment="1">
      <alignment vertical="center" wrapText="1"/>
    </xf>
    <xf numFmtId="0" fontId="7" fillId="2" borderId="38" xfId="0" applyNumberFormat="1" applyFont="1" applyFill="1" applyBorder="1" applyAlignment="1">
      <alignment horizontal="center" vertical="center" wrapText="1"/>
    </xf>
    <xf numFmtId="0" fontId="16" fillId="2" borderId="38" xfId="0" applyNumberFormat="1" applyFont="1" applyFill="1" applyBorder="1" applyAlignment="1">
      <alignment horizontal="center" vertical="center" wrapText="1"/>
    </xf>
    <xf numFmtId="0" fontId="3" fillId="2" borderId="38" xfId="0" applyNumberFormat="1" applyFont="1" applyFill="1" applyBorder="1" applyAlignment="1">
      <alignment horizontal="center" vertical="center" wrapText="1"/>
    </xf>
    <xf numFmtId="0" fontId="3" fillId="2" borderId="4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19" fillId="0" borderId="38" xfId="0" applyNumberFormat="1" applyFont="1" applyBorder="1" applyAlignment="1">
      <alignment horizontal="left" vertical="center" wrapText="1"/>
    </xf>
    <xf numFmtId="0" fontId="7" fillId="3" borderId="38" xfId="0" applyNumberFormat="1" applyFont="1" applyFill="1" applyBorder="1" applyAlignment="1">
      <alignment horizontal="left" vertical="top" wrapText="1"/>
    </xf>
    <xf numFmtId="0" fontId="19" fillId="0" borderId="38" xfId="0" applyNumberFormat="1" applyFont="1" applyBorder="1" applyAlignment="1">
      <alignment horizontal="center" vertical="center"/>
    </xf>
    <xf numFmtId="0" fontId="7" fillId="3" borderId="38" xfId="0" applyNumberFormat="1" applyFont="1" applyFill="1" applyBorder="1" applyAlignment="1">
      <alignment horizontal="center" vertical="center" wrapText="1"/>
    </xf>
    <xf numFmtId="4" fontId="7" fillId="2" borderId="38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11" fillId="2" borderId="41" xfId="0" applyNumberFormat="1" applyFont="1" applyFill="1" applyBorder="1" applyAlignment="1">
      <alignment horizontal="center" vertical="center" wrapText="1"/>
    </xf>
    <xf numFmtId="0" fontId="11" fillId="2" borderId="42" xfId="0" applyNumberFormat="1" applyFont="1" applyFill="1" applyBorder="1" applyAlignment="1">
      <alignment horizontal="center" vertical="center" wrapText="1"/>
    </xf>
    <xf numFmtId="2" fontId="6" fillId="2" borderId="25" xfId="0" applyNumberFormat="1" applyFont="1" applyFill="1" applyBorder="1" applyAlignment="1">
      <alignment horizontal="center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2" fontId="6" fillId="2" borderId="27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0" fontId="16" fillId="2" borderId="45" xfId="0" applyNumberFormat="1" applyFont="1" applyFill="1" applyBorder="1" applyAlignment="1">
      <alignment vertical="center" wrapText="1"/>
    </xf>
    <xf numFmtId="49" fontId="17" fillId="0" borderId="38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39" xfId="0" applyNumberFormat="1" applyFont="1" applyFill="1" applyBorder="1" applyAlignment="1">
      <alignment horizontal="center" vertical="center"/>
    </xf>
    <xf numFmtId="2" fontId="3" fillId="2" borderId="30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horizontal="center" vertical="center" wrapText="1"/>
    </xf>
    <xf numFmtId="0" fontId="6" fillId="2" borderId="38" xfId="0" applyNumberFormat="1" applyFont="1" applyFill="1" applyBorder="1" applyAlignment="1">
      <alignment horizontal="center" vertical="center" wrapText="1"/>
    </xf>
    <xf numFmtId="0" fontId="6" fillId="2" borderId="44" xfId="0" applyNumberFormat="1" applyFont="1" applyFill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2" fontId="6" fillId="2" borderId="31" xfId="0" applyNumberFormat="1" applyFont="1" applyFill="1" applyBorder="1" applyAlignment="1">
      <alignment horizontal="center" vertical="center" wrapText="1"/>
    </xf>
    <xf numFmtId="2" fontId="6" fillId="2" borderId="32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610725" y="3267075"/>
    <xdr:ext cx="866775" cy="2952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610725" y="3267075"/>
          <a:ext cx="866775" cy="295275"/>
        </a:xfrm>
        <a:prstGeom prst="rect">
          <a:avLst/>
        </a:prstGeom>
      </xdr:spPr>
    </xdr:pic>
    <xdr:clientData/>
  </xdr:absoluteAnchor>
  <xdr:absoluteAnchor>
    <xdr:pos x="10820400" y="3419475"/>
    <xdr:ext cx="981075" cy="2952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0820400" y="3419475"/>
          <a:ext cx="981075" cy="29527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4"/>
  <sheetViews>
    <sheetView tabSelected="1" topLeftCell="A85" workbookViewId="0">
      <selection activeCell="Q11" sqref="Q11"/>
    </sheetView>
  </sheetViews>
  <sheetFormatPr defaultColWidth="9.140625" defaultRowHeight="15" customHeight="1" x14ac:dyDescent="0.25"/>
  <cols>
    <col min="1" max="1" width="5" style="11" customWidth="1"/>
    <col min="2" max="2" width="43.5703125" style="13" customWidth="1"/>
    <col min="3" max="3" width="15.42578125" style="11" hidden="1" customWidth="1"/>
    <col min="4" max="4" width="11.140625" style="11" customWidth="1"/>
    <col min="5" max="5" width="7.42578125" style="11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5.28515625" style="2" customWidth="1"/>
    <col min="11" max="11" width="17.28515625" style="2" customWidth="1"/>
    <col min="12" max="12" width="19.28515625" style="2" customWidth="1"/>
    <col min="13" max="13" width="13.7109375" style="11" bestFit="1" customWidth="1"/>
    <col min="14" max="14" width="18.42578125" style="11" bestFit="1" customWidth="1"/>
    <col min="15" max="16384" width="9.140625" style="11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5"/>
      <c r="P1" s="15"/>
    </row>
    <row r="2" spans="1:16" ht="15" hidden="1" customHeight="1" x14ac:dyDescent="0.25">
      <c r="O2" s="15"/>
      <c r="P2" s="15"/>
    </row>
    <row r="3" spans="1:16" ht="47.25" customHeight="1" x14ac:dyDescent="0.3">
      <c r="A3" s="68" t="s">
        <v>16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O3" s="15"/>
      <c r="P3" s="15"/>
    </row>
    <row r="4" spans="1:16" ht="9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O4" s="15"/>
      <c r="P4" s="15"/>
    </row>
    <row r="5" spans="1:16" x14ac:dyDescent="0.25">
      <c r="J5" s="4"/>
      <c r="O5" s="15"/>
      <c r="P5" s="15"/>
    </row>
    <row r="6" spans="1:16" ht="47.25" customHeight="1" x14ac:dyDescent="0.25">
      <c r="A6" s="87" t="s">
        <v>0</v>
      </c>
      <c r="B6" s="88"/>
      <c r="C6" s="77" t="s">
        <v>20</v>
      </c>
      <c r="D6" s="78"/>
      <c r="E6" s="79"/>
      <c r="F6" s="80"/>
      <c r="G6" s="81"/>
      <c r="H6" s="82"/>
      <c r="I6" s="83"/>
      <c r="J6" s="84"/>
      <c r="K6" s="85"/>
      <c r="L6" s="86"/>
      <c r="O6" s="15"/>
      <c r="P6" s="15"/>
    </row>
    <row r="7" spans="1:16" ht="45" customHeight="1" x14ac:dyDescent="0.25">
      <c r="A7" s="87" t="s">
        <v>1</v>
      </c>
      <c r="B7" s="98"/>
      <c r="C7" s="77" t="s">
        <v>19</v>
      </c>
      <c r="D7" s="89"/>
      <c r="E7" s="90"/>
      <c r="F7" s="91"/>
      <c r="G7" s="92"/>
      <c r="H7" s="93"/>
      <c r="I7" s="94"/>
      <c r="J7" s="95"/>
      <c r="K7" s="96"/>
      <c r="L7" s="97"/>
      <c r="O7" s="15"/>
      <c r="P7" s="15"/>
    </row>
    <row r="8" spans="1:16" ht="16.5" customHeight="1" x14ac:dyDescent="0.25">
      <c r="A8" s="87" t="s">
        <v>2</v>
      </c>
      <c r="B8" s="99"/>
      <c r="C8" s="99"/>
      <c r="D8" s="99"/>
      <c r="E8" s="100"/>
      <c r="F8" s="100"/>
      <c r="G8" s="100"/>
      <c r="H8" s="100"/>
      <c r="I8" s="100"/>
      <c r="J8" s="100"/>
      <c r="K8" s="100"/>
      <c r="L8" s="101"/>
      <c r="O8" s="15"/>
      <c r="P8" s="15"/>
    </row>
    <row r="9" spans="1:16" ht="16.5" customHeight="1" x14ac:dyDescent="0.25">
      <c r="A9" s="104" t="s">
        <v>3</v>
      </c>
      <c r="B9" s="102" t="s">
        <v>4</v>
      </c>
      <c r="C9" s="102"/>
      <c r="D9" s="102" t="s">
        <v>5</v>
      </c>
      <c r="E9" s="106" t="s">
        <v>15</v>
      </c>
      <c r="F9" s="7" t="s">
        <v>6</v>
      </c>
      <c r="G9" s="7" t="s">
        <v>7</v>
      </c>
      <c r="H9" s="7" t="s">
        <v>8</v>
      </c>
      <c r="I9" s="60" t="s">
        <v>9</v>
      </c>
      <c r="J9" s="71" t="s">
        <v>10</v>
      </c>
      <c r="K9" s="71" t="s">
        <v>11</v>
      </c>
      <c r="L9" s="69" t="s">
        <v>12</v>
      </c>
      <c r="M9" s="67" t="s">
        <v>17</v>
      </c>
      <c r="O9" s="15"/>
      <c r="P9" s="15"/>
    </row>
    <row r="10" spans="1:16" ht="36" customHeight="1" x14ac:dyDescent="0.25">
      <c r="A10" s="105"/>
      <c r="B10" s="102"/>
      <c r="C10" s="102"/>
      <c r="D10" s="102"/>
      <c r="E10" s="107"/>
      <c r="F10" s="60" t="s">
        <v>13</v>
      </c>
      <c r="G10" s="60" t="s">
        <v>13</v>
      </c>
      <c r="H10" s="60" t="s">
        <v>13</v>
      </c>
      <c r="I10" s="64"/>
      <c r="J10" s="72"/>
      <c r="K10" s="74"/>
      <c r="L10" s="70"/>
      <c r="M10" s="67"/>
      <c r="O10" s="15"/>
      <c r="P10" s="15"/>
    </row>
    <row r="11" spans="1:16" ht="51.75" customHeight="1" x14ac:dyDescent="0.25">
      <c r="A11" s="105"/>
      <c r="B11" s="103"/>
      <c r="C11" s="102"/>
      <c r="D11" s="102"/>
      <c r="E11" s="107"/>
      <c r="F11" s="108"/>
      <c r="G11" s="61"/>
      <c r="H11" s="62"/>
      <c r="I11" s="65"/>
      <c r="J11" s="73"/>
      <c r="K11" s="75"/>
      <c r="L11" s="70"/>
      <c r="M11" s="67"/>
      <c r="O11" s="15"/>
      <c r="P11" s="15"/>
    </row>
    <row r="12" spans="1:16" s="16" customFormat="1" ht="30" x14ac:dyDescent="0.25">
      <c r="A12" s="35">
        <v>1</v>
      </c>
      <c r="B12" s="50" t="s">
        <v>32</v>
      </c>
      <c r="C12" s="30"/>
      <c r="D12" s="31" t="s">
        <v>105</v>
      </c>
      <c r="E12" s="51">
        <v>1</v>
      </c>
      <c r="F12" s="37">
        <v>12302.78</v>
      </c>
      <c r="G12" s="37">
        <v>12402.78</v>
      </c>
      <c r="H12" s="37">
        <v>12202.78</v>
      </c>
      <c r="I12" s="8">
        <f>(F12+G12+H12)/3</f>
        <v>12302.78</v>
      </c>
      <c r="J12" s="8">
        <f>_xlfn.STDEV.S(F12:H12)</f>
        <v>100</v>
      </c>
      <c r="K12" s="9">
        <f>J12/I12*100</f>
        <v>0.81282441854605214</v>
      </c>
      <c r="L12" s="109">
        <f>E12*I12</f>
        <v>12302.78</v>
      </c>
      <c r="M12" s="18" t="s">
        <v>18</v>
      </c>
      <c r="O12" s="17"/>
      <c r="P12" s="17"/>
    </row>
    <row r="13" spans="1:16" s="16" customFormat="1" x14ac:dyDescent="0.25">
      <c r="A13" s="35">
        <v>2</v>
      </c>
      <c r="B13" s="50" t="s">
        <v>21</v>
      </c>
      <c r="C13" s="30"/>
      <c r="D13" s="31" t="s">
        <v>105</v>
      </c>
      <c r="E13" s="51">
        <v>1</v>
      </c>
      <c r="F13" s="37">
        <v>28389</v>
      </c>
      <c r="G13" s="37">
        <v>28500</v>
      </c>
      <c r="H13" s="37">
        <v>28278.01</v>
      </c>
      <c r="I13" s="8">
        <f t="shared" ref="I13:I25" si="0">(F13+G13+H13)/3</f>
        <v>28389.00333333333</v>
      </c>
      <c r="J13" s="8">
        <f t="shared" ref="J13:J25" si="1">_xlfn.STDEV.S(F13:H13)</f>
        <v>110.99500003754002</v>
      </c>
      <c r="K13" s="9">
        <f t="shared" ref="K13:K25" si="2">J13/I13*100</f>
        <v>0.39097885450319336</v>
      </c>
      <c r="L13" s="8">
        <v>28389</v>
      </c>
      <c r="M13" s="18" t="s">
        <v>18</v>
      </c>
      <c r="O13" s="17"/>
      <c r="P13" s="17"/>
    </row>
    <row r="14" spans="1:16" s="16" customFormat="1" ht="30" x14ac:dyDescent="0.25">
      <c r="A14" s="35">
        <v>3</v>
      </c>
      <c r="B14" s="50" t="s">
        <v>33</v>
      </c>
      <c r="C14" s="30"/>
      <c r="D14" s="31" t="s">
        <v>105</v>
      </c>
      <c r="E14" s="51">
        <v>2</v>
      </c>
      <c r="F14" s="37">
        <v>10700</v>
      </c>
      <c r="G14" s="37">
        <v>10950</v>
      </c>
      <c r="H14" s="37">
        <v>10450</v>
      </c>
      <c r="I14" s="8">
        <f t="shared" si="0"/>
        <v>10700</v>
      </c>
      <c r="J14" s="8">
        <f t="shared" si="1"/>
        <v>250</v>
      </c>
      <c r="K14" s="9">
        <f t="shared" si="2"/>
        <v>2.3364485981308412</v>
      </c>
      <c r="L14" s="109">
        <f t="shared" ref="L14:L25" si="3">E14*I14</f>
        <v>21400</v>
      </c>
      <c r="M14" s="18" t="s">
        <v>18</v>
      </c>
      <c r="O14" s="17"/>
      <c r="P14" s="17"/>
    </row>
    <row r="15" spans="1:16" s="16" customFormat="1" x14ac:dyDescent="0.25">
      <c r="A15" s="35">
        <v>4</v>
      </c>
      <c r="B15" s="49" t="s">
        <v>22</v>
      </c>
      <c r="C15" s="30"/>
      <c r="D15" s="31" t="s">
        <v>105</v>
      </c>
      <c r="E15" s="51">
        <v>1</v>
      </c>
      <c r="F15" s="38">
        <v>5696.12</v>
      </c>
      <c r="G15" s="38">
        <v>5800</v>
      </c>
      <c r="H15" s="37">
        <v>5592.25</v>
      </c>
      <c r="I15" s="8">
        <f t="shared" si="0"/>
        <v>5696.123333333333</v>
      </c>
      <c r="J15" s="8">
        <f t="shared" si="1"/>
        <v>103.87500004011231</v>
      </c>
      <c r="K15" s="9">
        <f t="shared" si="2"/>
        <v>1.8236086889524101</v>
      </c>
      <c r="L15" s="109">
        <f t="shared" si="3"/>
        <v>5696.123333333333</v>
      </c>
      <c r="M15" s="18" t="s">
        <v>18</v>
      </c>
      <c r="O15" s="17"/>
      <c r="P15" s="17"/>
    </row>
    <row r="16" spans="1:16" s="16" customFormat="1" ht="30" x14ac:dyDescent="0.25">
      <c r="A16" s="35">
        <v>5</v>
      </c>
      <c r="B16" s="50" t="s">
        <v>34</v>
      </c>
      <c r="C16" s="30"/>
      <c r="D16" s="31" t="s">
        <v>105</v>
      </c>
      <c r="E16" s="51">
        <v>2</v>
      </c>
      <c r="F16" s="8">
        <v>2829.43</v>
      </c>
      <c r="G16" s="53">
        <v>2849.43</v>
      </c>
      <c r="H16" s="53">
        <v>2809.43</v>
      </c>
      <c r="I16" s="8">
        <f t="shared" si="0"/>
        <v>2829.43</v>
      </c>
      <c r="J16" s="8">
        <f t="shared" si="1"/>
        <v>20</v>
      </c>
      <c r="K16" s="9">
        <f t="shared" si="2"/>
        <v>0.70685615123894219</v>
      </c>
      <c r="L16" s="109">
        <f t="shared" si="3"/>
        <v>5658.86</v>
      </c>
      <c r="M16" s="18" t="s">
        <v>18</v>
      </c>
      <c r="O16" s="17"/>
      <c r="P16" s="17"/>
    </row>
    <row r="17" spans="1:16" s="16" customFormat="1" ht="30" x14ac:dyDescent="0.25">
      <c r="A17" s="35">
        <v>6</v>
      </c>
      <c r="B17" s="50" t="s">
        <v>35</v>
      </c>
      <c r="C17" s="30"/>
      <c r="D17" s="31" t="s">
        <v>105</v>
      </c>
      <c r="E17" s="36">
        <v>1</v>
      </c>
      <c r="F17" s="8">
        <v>1020.59</v>
      </c>
      <c r="G17" s="37">
        <v>1070</v>
      </c>
      <c r="H17" s="37">
        <v>971.19</v>
      </c>
      <c r="I17" s="8">
        <f t="shared" si="0"/>
        <v>1020.5933333333334</v>
      </c>
      <c r="J17" s="8">
        <f t="shared" si="1"/>
        <v>49.405000084336912</v>
      </c>
      <c r="K17" s="9">
        <f t="shared" si="2"/>
        <v>4.8408115623268406</v>
      </c>
      <c r="L17" s="109">
        <f t="shared" si="3"/>
        <v>1020.5933333333334</v>
      </c>
      <c r="M17" s="18" t="s">
        <v>18</v>
      </c>
      <c r="O17" s="17"/>
      <c r="P17" s="17"/>
    </row>
    <row r="18" spans="1:16" s="16" customFormat="1" x14ac:dyDescent="0.25">
      <c r="A18" s="35">
        <v>7</v>
      </c>
      <c r="B18" s="49" t="s">
        <v>23</v>
      </c>
      <c r="C18" s="30"/>
      <c r="D18" s="31" t="s">
        <v>105</v>
      </c>
      <c r="E18" s="36">
        <v>1</v>
      </c>
      <c r="F18" s="37">
        <v>620.4</v>
      </c>
      <c r="G18" s="38">
        <v>635</v>
      </c>
      <c r="H18" s="37">
        <v>605.79</v>
      </c>
      <c r="I18" s="8">
        <f t="shared" si="0"/>
        <v>620.39666666666665</v>
      </c>
      <c r="J18" s="8">
        <f t="shared" si="1"/>
        <v>14.605000285290441</v>
      </c>
      <c r="K18" s="9">
        <f t="shared" si="2"/>
        <v>2.3541390645700506</v>
      </c>
      <c r="L18" s="109">
        <f t="shared" si="3"/>
        <v>620.39666666666665</v>
      </c>
      <c r="M18" s="18" t="s">
        <v>18</v>
      </c>
      <c r="O18" s="17"/>
      <c r="P18" s="17"/>
    </row>
    <row r="19" spans="1:16" s="16" customFormat="1" x14ac:dyDescent="0.25">
      <c r="A19" s="35">
        <v>8</v>
      </c>
      <c r="B19" s="49" t="s">
        <v>24</v>
      </c>
      <c r="C19" s="30"/>
      <c r="D19" s="31" t="s">
        <v>105</v>
      </c>
      <c r="E19" s="36">
        <v>1</v>
      </c>
      <c r="F19" s="8">
        <v>1116.54</v>
      </c>
      <c r="G19" s="37">
        <v>1132</v>
      </c>
      <c r="H19" s="37">
        <v>1101.08</v>
      </c>
      <c r="I19" s="8">
        <f t="shared" si="0"/>
        <v>1116.54</v>
      </c>
      <c r="J19" s="8">
        <f t="shared" si="1"/>
        <v>15.460000000000036</v>
      </c>
      <c r="K19" s="9">
        <f t="shared" si="2"/>
        <v>1.3846346749780605</v>
      </c>
      <c r="L19" s="109">
        <f t="shared" si="3"/>
        <v>1116.54</v>
      </c>
      <c r="M19" s="18" t="s">
        <v>18</v>
      </c>
      <c r="O19" s="17"/>
      <c r="P19" s="17"/>
    </row>
    <row r="20" spans="1:16" s="16" customFormat="1" ht="30" x14ac:dyDescent="0.25">
      <c r="A20" s="35">
        <v>9</v>
      </c>
      <c r="B20" s="50" t="s">
        <v>36</v>
      </c>
      <c r="C20" s="30"/>
      <c r="D20" s="31" t="s">
        <v>105</v>
      </c>
      <c r="E20" s="36">
        <v>1</v>
      </c>
      <c r="F20" s="33">
        <v>754.88</v>
      </c>
      <c r="G20" s="37">
        <v>774.88</v>
      </c>
      <c r="H20" s="37">
        <v>734.89</v>
      </c>
      <c r="I20" s="8">
        <f t="shared" si="0"/>
        <v>754.88333333333333</v>
      </c>
      <c r="J20" s="8">
        <f t="shared" si="1"/>
        <v>19.995000208385434</v>
      </c>
      <c r="K20" s="9">
        <f t="shared" si="2"/>
        <v>2.6487536981501028</v>
      </c>
      <c r="L20" s="109">
        <f t="shared" si="3"/>
        <v>754.88333333333333</v>
      </c>
      <c r="M20" s="18" t="s">
        <v>18</v>
      </c>
      <c r="O20" s="17"/>
      <c r="P20" s="17"/>
    </row>
    <row r="21" spans="1:16" s="16" customFormat="1" x14ac:dyDescent="0.25">
      <c r="A21" s="35">
        <v>10</v>
      </c>
      <c r="B21" s="49" t="s">
        <v>25</v>
      </c>
      <c r="C21" s="30"/>
      <c r="D21" s="31" t="s">
        <v>105</v>
      </c>
      <c r="E21" s="36">
        <v>2</v>
      </c>
      <c r="F21" s="33">
        <v>463.19</v>
      </c>
      <c r="G21" s="38">
        <v>483</v>
      </c>
      <c r="H21" s="37">
        <v>443.39</v>
      </c>
      <c r="I21" s="8">
        <f t="shared" si="0"/>
        <v>463.19333333333333</v>
      </c>
      <c r="J21" s="8">
        <f t="shared" si="1"/>
        <v>19.805000210384588</v>
      </c>
      <c r="K21" s="9">
        <f t="shared" si="2"/>
        <v>4.2757524310333892</v>
      </c>
      <c r="L21" s="109">
        <v>926.38</v>
      </c>
      <c r="M21" s="18" t="s">
        <v>18</v>
      </c>
      <c r="O21" s="17"/>
      <c r="P21" s="17"/>
    </row>
    <row r="22" spans="1:16" s="16" customFormat="1" x14ac:dyDescent="0.25">
      <c r="A22" s="35">
        <v>11</v>
      </c>
      <c r="B22" s="49" t="s">
        <v>26</v>
      </c>
      <c r="C22" s="30"/>
      <c r="D22" s="31" t="s">
        <v>105</v>
      </c>
      <c r="E22" s="36">
        <v>2</v>
      </c>
      <c r="F22" s="8">
        <v>429</v>
      </c>
      <c r="G22" s="37">
        <v>449</v>
      </c>
      <c r="H22" s="37">
        <v>409</v>
      </c>
      <c r="I22" s="8">
        <f t="shared" si="0"/>
        <v>429</v>
      </c>
      <c r="J22" s="8">
        <f t="shared" si="1"/>
        <v>20</v>
      </c>
      <c r="K22" s="9">
        <f t="shared" si="2"/>
        <v>4.6620046620046622</v>
      </c>
      <c r="L22" s="109">
        <f t="shared" si="3"/>
        <v>858</v>
      </c>
      <c r="M22" s="18" t="s">
        <v>18</v>
      </c>
      <c r="O22" s="17"/>
      <c r="P22" s="17"/>
    </row>
    <row r="23" spans="1:16" s="16" customFormat="1" x14ac:dyDescent="0.25">
      <c r="A23" s="35">
        <v>12</v>
      </c>
      <c r="B23" s="49" t="s">
        <v>27</v>
      </c>
      <c r="C23" s="41"/>
      <c r="D23" s="31" t="s">
        <v>105</v>
      </c>
      <c r="E23" s="52">
        <v>2</v>
      </c>
      <c r="F23" s="33">
        <v>785.07</v>
      </c>
      <c r="G23" s="37">
        <v>800</v>
      </c>
      <c r="H23" s="37">
        <v>770.14</v>
      </c>
      <c r="I23" s="8">
        <f t="shared" si="0"/>
        <v>785.07</v>
      </c>
      <c r="J23" s="8">
        <f t="shared" si="1"/>
        <v>14.930000000000007</v>
      </c>
      <c r="K23" s="9">
        <f t="shared" si="2"/>
        <v>1.9017412460035417</v>
      </c>
      <c r="L23" s="109">
        <f t="shared" si="3"/>
        <v>1570.14</v>
      </c>
      <c r="M23" s="18" t="s">
        <v>18</v>
      </c>
      <c r="O23" s="17"/>
      <c r="P23" s="17"/>
    </row>
    <row r="24" spans="1:16" s="16" customFormat="1" ht="15" customHeight="1" x14ac:dyDescent="0.25">
      <c r="A24" s="35">
        <v>13</v>
      </c>
      <c r="B24" s="49" t="s">
        <v>28</v>
      </c>
      <c r="C24" s="30"/>
      <c r="D24" s="31" t="s">
        <v>105</v>
      </c>
      <c r="E24" s="36">
        <v>0.5</v>
      </c>
      <c r="F24" s="8">
        <v>1046.76</v>
      </c>
      <c r="G24" s="37">
        <v>1054.6300000000001</v>
      </c>
      <c r="H24" s="37">
        <v>1038.8900000000001</v>
      </c>
      <c r="I24" s="8">
        <f t="shared" si="0"/>
        <v>1046.7600000000002</v>
      </c>
      <c r="J24" s="8">
        <f t="shared" si="1"/>
        <v>7.8700000000000045</v>
      </c>
      <c r="K24" s="9">
        <f t="shared" si="2"/>
        <v>0.75184378463067014</v>
      </c>
      <c r="L24" s="109">
        <v>523.38</v>
      </c>
      <c r="M24" s="18" t="s">
        <v>18</v>
      </c>
      <c r="O24" s="17"/>
      <c r="P24" s="17"/>
    </row>
    <row r="25" spans="1:16" s="16" customFormat="1" x14ac:dyDescent="0.25">
      <c r="A25" s="35">
        <v>14</v>
      </c>
      <c r="B25" s="49" t="s">
        <v>29</v>
      </c>
      <c r="C25" s="30"/>
      <c r="D25" s="31" t="s">
        <v>105</v>
      </c>
      <c r="E25" s="36">
        <v>2</v>
      </c>
      <c r="F25" s="33">
        <v>523.38</v>
      </c>
      <c r="G25" s="37">
        <v>533.38</v>
      </c>
      <c r="H25" s="37">
        <v>513.38</v>
      </c>
      <c r="I25" s="8">
        <f t="shared" si="0"/>
        <v>523.38</v>
      </c>
      <c r="J25" s="8">
        <f t="shared" si="1"/>
        <v>10</v>
      </c>
      <c r="K25" s="9">
        <f t="shared" si="2"/>
        <v>1.9106576483625664</v>
      </c>
      <c r="L25" s="109">
        <f t="shared" si="3"/>
        <v>1046.76</v>
      </c>
      <c r="M25" s="18" t="s">
        <v>18</v>
      </c>
      <c r="O25" s="17"/>
      <c r="P25" s="17"/>
    </row>
    <row r="26" spans="1:16" s="16" customFormat="1" ht="30" x14ac:dyDescent="0.25">
      <c r="A26" s="35">
        <v>15</v>
      </c>
      <c r="B26" s="50" t="s">
        <v>108</v>
      </c>
      <c r="C26" s="30"/>
      <c r="D26" s="31" t="s">
        <v>105</v>
      </c>
      <c r="E26" s="36">
        <v>1</v>
      </c>
      <c r="F26" s="8">
        <v>2494.7800000000002</v>
      </c>
      <c r="G26" s="38">
        <v>2498.7800000000002</v>
      </c>
      <c r="H26" s="37">
        <v>2484.7800000000002</v>
      </c>
      <c r="I26" s="8">
        <f t="shared" ref="I26:I29" si="4">(F26+G26+H26)/3</f>
        <v>2492.7800000000002</v>
      </c>
      <c r="J26" s="8">
        <f t="shared" ref="J26:J29" si="5">_xlfn.STDEV.S(F26:H26)</f>
        <v>7.2111025509279782</v>
      </c>
      <c r="K26" s="9">
        <f t="shared" ref="K26:K29" si="6">J26/I26*100</f>
        <v>0.28927954135254524</v>
      </c>
      <c r="L26" s="109">
        <v>623.70000000000005</v>
      </c>
      <c r="M26" s="18" t="s">
        <v>18</v>
      </c>
      <c r="O26" s="17"/>
      <c r="P26" s="17"/>
    </row>
    <row r="27" spans="1:16" s="16" customFormat="1" ht="45" x14ac:dyDescent="0.25">
      <c r="A27" s="35">
        <v>16</v>
      </c>
      <c r="B27" s="50" t="s">
        <v>37</v>
      </c>
      <c r="C27" s="30"/>
      <c r="D27" s="31" t="s">
        <v>105</v>
      </c>
      <c r="E27" s="36">
        <v>2</v>
      </c>
      <c r="F27" s="8">
        <v>389.4</v>
      </c>
      <c r="G27" s="38">
        <v>398.89</v>
      </c>
      <c r="H27" s="38">
        <v>379.91</v>
      </c>
      <c r="I27" s="8">
        <f t="shared" si="4"/>
        <v>389.40000000000003</v>
      </c>
      <c r="J27" s="8">
        <f t="shared" si="5"/>
        <v>9.4899999999999807</v>
      </c>
      <c r="K27" s="9">
        <f t="shared" si="6"/>
        <v>2.4370826913199743</v>
      </c>
      <c r="L27" s="109">
        <f t="shared" ref="L27:L29" si="7">E27*I27</f>
        <v>778.80000000000007</v>
      </c>
      <c r="M27" s="18" t="s">
        <v>18</v>
      </c>
      <c r="O27" s="17"/>
      <c r="P27" s="17"/>
    </row>
    <row r="28" spans="1:16" s="16" customFormat="1" x14ac:dyDescent="0.25">
      <c r="A28" s="35">
        <v>17</v>
      </c>
      <c r="B28" s="49" t="s">
        <v>30</v>
      </c>
      <c r="C28" s="30"/>
      <c r="D28" s="31" t="s">
        <v>105</v>
      </c>
      <c r="E28" s="36">
        <v>1</v>
      </c>
      <c r="F28" s="8">
        <v>6788.1</v>
      </c>
      <c r="G28" s="38">
        <v>6988.1</v>
      </c>
      <c r="H28" s="38">
        <v>6588.11</v>
      </c>
      <c r="I28" s="8">
        <f t="shared" si="4"/>
        <v>6788.1033333333335</v>
      </c>
      <c r="J28" s="8">
        <f t="shared" si="5"/>
        <v>199.9950000208342</v>
      </c>
      <c r="K28" s="9">
        <f t="shared" si="6"/>
        <v>2.9462574477726111</v>
      </c>
      <c r="L28" s="109">
        <f t="shared" si="7"/>
        <v>6788.1033333333335</v>
      </c>
      <c r="M28" s="18" t="s">
        <v>18</v>
      </c>
      <c r="O28" s="17"/>
      <c r="P28" s="17"/>
    </row>
    <row r="29" spans="1:16" s="16" customFormat="1" x14ac:dyDescent="0.25">
      <c r="A29" s="35">
        <v>18</v>
      </c>
      <c r="B29" s="49" t="s">
        <v>31</v>
      </c>
      <c r="C29" s="30"/>
      <c r="D29" s="31" t="s">
        <v>105</v>
      </c>
      <c r="E29" s="36">
        <v>1</v>
      </c>
      <c r="F29" s="8">
        <v>4187.04</v>
      </c>
      <c r="G29" s="38">
        <v>4198.04</v>
      </c>
      <c r="H29" s="38">
        <v>4176.05</v>
      </c>
      <c r="I29" s="8">
        <f t="shared" si="4"/>
        <v>4187.043333333334</v>
      </c>
      <c r="J29" s="8">
        <f t="shared" si="5"/>
        <v>10.995000378960018</v>
      </c>
      <c r="K29" s="9">
        <f t="shared" si="6"/>
        <v>0.26259581054316011</v>
      </c>
      <c r="L29" s="109">
        <f t="shared" si="7"/>
        <v>4187.043333333334</v>
      </c>
      <c r="M29" s="18" t="s">
        <v>18</v>
      </c>
      <c r="O29" s="17"/>
      <c r="P29" s="17"/>
    </row>
    <row r="30" spans="1:16" s="16" customFormat="1" ht="30" x14ac:dyDescent="0.25">
      <c r="A30" s="35">
        <v>19</v>
      </c>
      <c r="B30" s="50" t="s">
        <v>38</v>
      </c>
      <c r="C30" s="30"/>
      <c r="D30" s="31" t="s">
        <v>105</v>
      </c>
      <c r="E30" s="36">
        <v>2</v>
      </c>
      <c r="F30" s="8">
        <v>4400</v>
      </c>
      <c r="G30" s="38">
        <v>4600</v>
      </c>
      <c r="H30" s="38">
        <v>4200</v>
      </c>
      <c r="I30" s="8">
        <f t="shared" ref="I30:I101" si="8">(F30+G30+H30)/3</f>
        <v>4400</v>
      </c>
      <c r="J30" s="8">
        <f t="shared" ref="J30:J101" si="9">_xlfn.STDEV.S(F30:H30)</f>
        <v>200</v>
      </c>
      <c r="K30" s="9">
        <f t="shared" ref="K30:K101" si="10">J30/I30*100</f>
        <v>4.5454545454545459</v>
      </c>
      <c r="L30" s="109">
        <f t="shared" ref="L30:L101" si="11">E30*I30</f>
        <v>8800</v>
      </c>
      <c r="M30" s="18" t="s">
        <v>18</v>
      </c>
      <c r="O30" s="17"/>
      <c r="P30" s="17"/>
    </row>
    <row r="31" spans="1:16" s="16" customFormat="1" x14ac:dyDescent="0.25">
      <c r="A31" s="35">
        <v>20</v>
      </c>
      <c r="B31" s="50" t="s">
        <v>39</v>
      </c>
      <c r="C31" s="30"/>
      <c r="D31" s="31" t="s">
        <v>105</v>
      </c>
      <c r="E31" s="36">
        <v>5</v>
      </c>
      <c r="F31" s="8">
        <v>1184.58</v>
      </c>
      <c r="G31" s="38">
        <v>1198.8</v>
      </c>
      <c r="H31" s="38">
        <v>1170.3699999999999</v>
      </c>
      <c r="I31" s="8">
        <f t="shared" si="8"/>
        <v>1184.5833333333333</v>
      </c>
      <c r="J31" s="8">
        <f t="shared" si="9"/>
        <v>14.215000293117628</v>
      </c>
      <c r="K31" s="9">
        <f t="shared" si="10"/>
        <v>1.2000000247443654</v>
      </c>
      <c r="L31" s="109">
        <v>5922.9</v>
      </c>
      <c r="M31" s="18" t="s">
        <v>18</v>
      </c>
      <c r="O31" s="17"/>
      <c r="P31" s="17"/>
    </row>
    <row r="32" spans="1:16" s="16" customFormat="1" ht="30" x14ac:dyDescent="0.25">
      <c r="A32" s="35">
        <v>21</v>
      </c>
      <c r="B32" s="50" t="s">
        <v>40</v>
      </c>
      <c r="C32" s="30"/>
      <c r="D32" s="31" t="s">
        <v>105</v>
      </c>
      <c r="E32" s="36">
        <v>1</v>
      </c>
      <c r="F32" s="8">
        <v>2267.98</v>
      </c>
      <c r="G32" s="38">
        <v>2287.98</v>
      </c>
      <c r="H32" s="38">
        <v>2247.98</v>
      </c>
      <c r="I32" s="8">
        <f t="shared" si="8"/>
        <v>2267.98</v>
      </c>
      <c r="J32" s="8">
        <f t="shared" si="9"/>
        <v>20</v>
      </c>
      <c r="K32" s="9">
        <f t="shared" si="10"/>
        <v>0.88184199155195375</v>
      </c>
      <c r="L32" s="109">
        <f t="shared" si="11"/>
        <v>2267.98</v>
      </c>
      <c r="M32" s="18" t="s">
        <v>18</v>
      </c>
      <c r="O32" s="17"/>
      <c r="P32" s="17"/>
    </row>
    <row r="33" spans="1:16" s="16" customFormat="1" x14ac:dyDescent="0.25">
      <c r="A33" s="35">
        <v>22</v>
      </c>
      <c r="B33" s="49" t="s">
        <v>41</v>
      </c>
      <c r="C33" s="30"/>
      <c r="D33" s="31" t="s">
        <v>105</v>
      </c>
      <c r="E33" s="36">
        <v>1</v>
      </c>
      <c r="F33" s="8">
        <v>471.04</v>
      </c>
      <c r="G33" s="38">
        <v>481.04</v>
      </c>
      <c r="H33" s="38">
        <v>461.04</v>
      </c>
      <c r="I33" s="8">
        <f t="shared" si="8"/>
        <v>471.04</v>
      </c>
      <c r="J33" s="8">
        <f t="shared" si="9"/>
        <v>10</v>
      </c>
      <c r="K33" s="9">
        <f t="shared" si="10"/>
        <v>2.1229619565217392</v>
      </c>
      <c r="L33" s="109">
        <f t="shared" si="11"/>
        <v>471.04</v>
      </c>
      <c r="M33" s="18" t="s">
        <v>18</v>
      </c>
      <c r="O33" s="17"/>
      <c r="P33" s="17"/>
    </row>
    <row r="34" spans="1:16" s="16" customFormat="1" x14ac:dyDescent="0.25">
      <c r="A34" s="35">
        <v>23</v>
      </c>
      <c r="B34" s="49" t="s">
        <v>42</v>
      </c>
      <c r="C34" s="30"/>
      <c r="D34" s="31" t="s">
        <v>105</v>
      </c>
      <c r="E34" s="36">
        <v>1</v>
      </c>
      <c r="F34" s="8">
        <v>744.94</v>
      </c>
      <c r="G34" s="38">
        <v>754.94</v>
      </c>
      <c r="H34" s="38">
        <v>734.94</v>
      </c>
      <c r="I34" s="8">
        <f t="shared" si="8"/>
        <v>744.94</v>
      </c>
      <c r="J34" s="8">
        <f t="shared" si="9"/>
        <v>10</v>
      </c>
      <c r="K34" s="9">
        <f t="shared" si="10"/>
        <v>1.3423899911402259</v>
      </c>
      <c r="L34" s="109">
        <f t="shared" si="11"/>
        <v>744.94</v>
      </c>
      <c r="M34" s="18" t="s">
        <v>18</v>
      </c>
      <c r="O34" s="17"/>
      <c r="P34" s="17"/>
    </row>
    <row r="35" spans="1:16" s="16" customFormat="1" x14ac:dyDescent="0.25">
      <c r="A35" s="35">
        <v>24</v>
      </c>
      <c r="B35" s="49" t="s">
        <v>43</v>
      </c>
      <c r="C35" s="30"/>
      <c r="D35" s="31" t="s">
        <v>105</v>
      </c>
      <c r="E35" s="36">
        <v>3</v>
      </c>
      <c r="F35" s="33">
        <v>675.16</v>
      </c>
      <c r="G35" s="38">
        <v>685.16</v>
      </c>
      <c r="H35" s="38">
        <v>665.16</v>
      </c>
      <c r="I35" s="8">
        <f t="shared" si="8"/>
        <v>675.16</v>
      </c>
      <c r="J35" s="8">
        <f t="shared" si="9"/>
        <v>10</v>
      </c>
      <c r="K35" s="9">
        <f t="shared" si="10"/>
        <v>1.4811303987203035</v>
      </c>
      <c r="L35" s="109">
        <f t="shared" si="11"/>
        <v>2025.48</v>
      </c>
      <c r="M35" s="18" t="s">
        <v>18</v>
      </c>
      <c r="O35" s="17"/>
      <c r="P35" s="17"/>
    </row>
    <row r="36" spans="1:16" s="16" customFormat="1" x14ac:dyDescent="0.25">
      <c r="A36" s="35">
        <v>25</v>
      </c>
      <c r="B36" s="49" t="s">
        <v>44</v>
      </c>
      <c r="C36" s="30"/>
      <c r="D36" s="31" t="s">
        <v>105</v>
      </c>
      <c r="E36" s="36">
        <v>4</v>
      </c>
      <c r="F36" s="8">
        <v>600</v>
      </c>
      <c r="G36" s="38">
        <v>400</v>
      </c>
      <c r="H36" s="38">
        <v>800</v>
      </c>
      <c r="I36" s="8">
        <f t="shared" si="8"/>
        <v>600</v>
      </c>
      <c r="J36" s="8">
        <f t="shared" si="9"/>
        <v>200</v>
      </c>
      <c r="K36" s="9">
        <f t="shared" si="10"/>
        <v>33.333333333333329</v>
      </c>
      <c r="L36" s="109">
        <f t="shared" si="11"/>
        <v>2400</v>
      </c>
      <c r="M36" s="18" t="s">
        <v>18</v>
      </c>
      <c r="O36" s="17"/>
      <c r="P36" s="17"/>
    </row>
    <row r="37" spans="1:16" s="16" customFormat="1" x14ac:dyDescent="0.25">
      <c r="A37" s="35">
        <v>26</v>
      </c>
      <c r="B37" s="49" t="s">
        <v>45</v>
      </c>
      <c r="C37" s="30"/>
      <c r="D37" s="31" t="s">
        <v>105</v>
      </c>
      <c r="E37" s="36">
        <v>1</v>
      </c>
      <c r="F37" s="8">
        <v>1186.33</v>
      </c>
      <c r="G37" s="38">
        <v>1196.33</v>
      </c>
      <c r="H37" s="38">
        <v>1176.33</v>
      </c>
      <c r="I37" s="8">
        <f t="shared" si="8"/>
        <v>1186.33</v>
      </c>
      <c r="J37" s="8">
        <f t="shared" si="9"/>
        <v>10</v>
      </c>
      <c r="K37" s="9">
        <f t="shared" si="10"/>
        <v>0.84293577672317155</v>
      </c>
      <c r="L37" s="109">
        <f t="shared" si="11"/>
        <v>1186.33</v>
      </c>
      <c r="M37" s="18" t="s">
        <v>18</v>
      </c>
      <c r="O37" s="17"/>
      <c r="P37" s="17"/>
    </row>
    <row r="38" spans="1:16" s="16" customFormat="1" ht="30" customHeight="1" x14ac:dyDescent="0.25">
      <c r="A38" s="35">
        <v>27</v>
      </c>
      <c r="B38" s="50" t="s">
        <v>46</v>
      </c>
      <c r="C38" s="30"/>
      <c r="D38" s="31" t="s">
        <v>105</v>
      </c>
      <c r="E38" s="36">
        <v>2</v>
      </c>
      <c r="F38" s="33">
        <v>628.05999999999995</v>
      </c>
      <c r="G38" s="38">
        <v>656.07</v>
      </c>
      <c r="H38" s="38">
        <v>600.05999999999995</v>
      </c>
      <c r="I38" s="8">
        <f t="shared" si="8"/>
        <v>628.06333333333339</v>
      </c>
      <c r="J38" s="8">
        <f t="shared" si="9"/>
        <v>28.005000148783008</v>
      </c>
      <c r="K38" s="9">
        <f t="shared" si="10"/>
        <v>4.4589452468354578</v>
      </c>
      <c r="L38" s="109">
        <v>1256.1199999999999</v>
      </c>
      <c r="M38" s="18" t="s">
        <v>18</v>
      </c>
      <c r="O38" s="17"/>
      <c r="P38" s="17"/>
    </row>
    <row r="39" spans="1:16" s="16" customFormat="1" ht="30" x14ac:dyDescent="0.25">
      <c r="A39" s="35">
        <v>28</v>
      </c>
      <c r="B39" s="50" t="s">
        <v>47</v>
      </c>
      <c r="C39" s="30"/>
      <c r="D39" s="31" t="s">
        <v>105</v>
      </c>
      <c r="E39" s="36">
        <v>2</v>
      </c>
      <c r="F39" s="8">
        <v>2041.18</v>
      </c>
      <c r="G39" s="38">
        <v>2061.1799999999998</v>
      </c>
      <c r="H39" s="38">
        <v>2021.18</v>
      </c>
      <c r="I39" s="8">
        <f t="shared" si="8"/>
        <v>2041.18</v>
      </c>
      <c r="J39" s="8">
        <f t="shared" si="9"/>
        <v>19.999999999999886</v>
      </c>
      <c r="K39" s="9">
        <f t="shared" si="10"/>
        <v>0.979825395114585</v>
      </c>
      <c r="L39" s="109">
        <f t="shared" si="11"/>
        <v>4082.36</v>
      </c>
      <c r="M39" s="18" t="s">
        <v>18</v>
      </c>
      <c r="O39" s="17"/>
      <c r="P39" s="17"/>
    </row>
    <row r="40" spans="1:16" s="16" customFormat="1" x14ac:dyDescent="0.25">
      <c r="A40" s="35">
        <v>29</v>
      </c>
      <c r="B40" s="49" t="s">
        <v>48</v>
      </c>
      <c r="C40" s="30"/>
      <c r="D40" s="31" t="s">
        <v>105</v>
      </c>
      <c r="E40" s="36">
        <v>10</v>
      </c>
      <c r="F40" s="33">
        <v>628.05999999999995</v>
      </c>
      <c r="G40" s="38">
        <v>648.05999999999995</v>
      </c>
      <c r="H40" s="38">
        <v>608.05999999999995</v>
      </c>
      <c r="I40" s="8">
        <f t="shared" si="8"/>
        <v>628.05999999999995</v>
      </c>
      <c r="J40" s="8">
        <f t="shared" si="9"/>
        <v>20</v>
      </c>
      <c r="K40" s="9">
        <f t="shared" si="10"/>
        <v>3.1844091328853934</v>
      </c>
      <c r="L40" s="109">
        <f t="shared" si="11"/>
        <v>6280.5999999999995</v>
      </c>
      <c r="M40" s="18" t="s">
        <v>18</v>
      </c>
      <c r="O40" s="17"/>
      <c r="P40" s="17"/>
    </row>
    <row r="41" spans="1:16" s="16" customFormat="1" x14ac:dyDescent="0.25">
      <c r="A41" s="35">
        <v>30</v>
      </c>
      <c r="B41" s="49" t="s">
        <v>49</v>
      </c>
      <c r="C41" s="30"/>
      <c r="D41" s="31" t="s">
        <v>105</v>
      </c>
      <c r="E41" s="36">
        <v>10</v>
      </c>
      <c r="F41" s="33">
        <v>523.38</v>
      </c>
      <c r="G41" s="38">
        <v>543.38</v>
      </c>
      <c r="H41" s="38">
        <v>503.38</v>
      </c>
      <c r="I41" s="8">
        <f t="shared" si="8"/>
        <v>523.38</v>
      </c>
      <c r="J41" s="8">
        <f t="shared" si="9"/>
        <v>20</v>
      </c>
      <c r="K41" s="9">
        <f t="shared" si="10"/>
        <v>3.8213152967251327</v>
      </c>
      <c r="L41" s="109">
        <f t="shared" si="11"/>
        <v>5233.8</v>
      </c>
      <c r="M41" s="18" t="s">
        <v>18</v>
      </c>
      <c r="O41" s="17"/>
      <c r="P41" s="17"/>
    </row>
    <row r="42" spans="1:16" s="16" customFormat="1" x14ac:dyDescent="0.25">
      <c r="A42" s="35">
        <v>31</v>
      </c>
      <c r="B42" s="49" t="s">
        <v>50</v>
      </c>
      <c r="C42" s="30"/>
      <c r="D42" s="31" t="s">
        <v>105</v>
      </c>
      <c r="E42" s="36">
        <v>1</v>
      </c>
      <c r="F42" s="8">
        <v>1574.5</v>
      </c>
      <c r="G42" s="38">
        <v>1594.5</v>
      </c>
      <c r="H42" s="38">
        <v>1554.5</v>
      </c>
      <c r="I42" s="8">
        <f t="shared" si="8"/>
        <v>1574.5</v>
      </c>
      <c r="J42" s="8">
        <f t="shared" si="9"/>
        <v>20</v>
      </c>
      <c r="K42" s="9">
        <f t="shared" si="10"/>
        <v>1.2702445220704985</v>
      </c>
      <c r="L42" s="109">
        <f t="shared" si="11"/>
        <v>1574.5</v>
      </c>
      <c r="M42" s="18" t="s">
        <v>18</v>
      </c>
      <c r="O42" s="17"/>
      <c r="P42" s="17"/>
    </row>
    <row r="43" spans="1:16" s="16" customFormat="1" x14ac:dyDescent="0.25">
      <c r="A43" s="35">
        <v>32</v>
      </c>
      <c r="B43" s="49" t="s">
        <v>51</v>
      </c>
      <c r="C43" s="30"/>
      <c r="D43" s="31" t="s">
        <v>105</v>
      </c>
      <c r="E43" s="36">
        <v>2</v>
      </c>
      <c r="F43" s="33">
        <v>591.41999999999996</v>
      </c>
      <c r="G43" s="38">
        <v>601.41999999999996</v>
      </c>
      <c r="H43" s="38">
        <v>581.41999999999996</v>
      </c>
      <c r="I43" s="8">
        <f t="shared" si="8"/>
        <v>591.41999999999996</v>
      </c>
      <c r="J43" s="8">
        <f t="shared" si="9"/>
        <v>10</v>
      </c>
      <c r="K43" s="9">
        <f t="shared" si="10"/>
        <v>1.6908457610496772</v>
      </c>
      <c r="L43" s="109">
        <f t="shared" si="11"/>
        <v>1182.8399999999999</v>
      </c>
      <c r="M43" s="18" t="s">
        <v>18</v>
      </c>
      <c r="O43" s="17"/>
      <c r="P43" s="17"/>
    </row>
    <row r="44" spans="1:16" s="16" customFormat="1" x14ac:dyDescent="0.25">
      <c r="A44" s="35">
        <v>33</v>
      </c>
      <c r="B44" s="49" t="s">
        <v>52</v>
      </c>
      <c r="C44" s="30"/>
      <c r="D44" s="31" t="s">
        <v>105</v>
      </c>
      <c r="E44" s="36">
        <v>1</v>
      </c>
      <c r="F44" s="8">
        <v>1269.73</v>
      </c>
      <c r="G44" s="38">
        <v>1289.73</v>
      </c>
      <c r="H44" s="38">
        <v>1249.73</v>
      </c>
      <c r="I44" s="8">
        <f t="shared" si="8"/>
        <v>1269.73</v>
      </c>
      <c r="J44" s="8">
        <f t="shared" si="9"/>
        <v>20</v>
      </c>
      <c r="K44" s="9">
        <f t="shared" si="10"/>
        <v>1.5751380214691313</v>
      </c>
      <c r="L44" s="109">
        <f t="shared" si="11"/>
        <v>1269.73</v>
      </c>
      <c r="M44" s="18" t="s">
        <v>18</v>
      </c>
      <c r="O44" s="17"/>
      <c r="P44" s="17"/>
    </row>
    <row r="45" spans="1:16" s="16" customFormat="1" ht="30" x14ac:dyDescent="0.25">
      <c r="A45" s="35">
        <v>34</v>
      </c>
      <c r="B45" s="50" t="s">
        <v>53</v>
      </c>
      <c r="C45" s="30"/>
      <c r="D45" s="31" t="s">
        <v>105</v>
      </c>
      <c r="E45" s="36">
        <v>1</v>
      </c>
      <c r="F45" s="8">
        <v>2564.56</v>
      </c>
      <c r="G45" s="38">
        <v>2584.56</v>
      </c>
      <c r="H45" s="38">
        <v>2544.56</v>
      </c>
      <c r="I45" s="8">
        <f t="shared" si="8"/>
        <v>2564.56</v>
      </c>
      <c r="J45" s="8">
        <f t="shared" si="9"/>
        <v>20</v>
      </c>
      <c r="K45" s="9">
        <f t="shared" si="10"/>
        <v>0.77986087282028893</v>
      </c>
      <c r="L45" s="109">
        <f t="shared" si="11"/>
        <v>2564.56</v>
      </c>
      <c r="M45" s="18" t="s">
        <v>18</v>
      </c>
      <c r="O45" s="17"/>
      <c r="P45" s="17"/>
    </row>
    <row r="46" spans="1:16" s="16" customFormat="1" x14ac:dyDescent="0.25">
      <c r="A46" s="35">
        <v>35</v>
      </c>
      <c r="B46" s="49" t="s">
        <v>54</v>
      </c>
      <c r="C46" s="30"/>
      <c r="D46" s="31" t="s">
        <v>105</v>
      </c>
      <c r="E46" s="36">
        <v>10</v>
      </c>
      <c r="F46" s="8">
        <v>1308.45</v>
      </c>
      <c r="G46" s="38">
        <v>1310.96</v>
      </c>
      <c r="H46" s="38">
        <v>1305.95</v>
      </c>
      <c r="I46" s="8">
        <f t="shared" si="8"/>
        <v>1308.4533333333331</v>
      </c>
      <c r="J46" s="8">
        <f t="shared" si="9"/>
        <v>2.5050016633394296</v>
      </c>
      <c r="K46" s="9">
        <f t="shared" si="10"/>
        <v>0.19144753576788601</v>
      </c>
      <c r="L46" s="109">
        <v>13084.5</v>
      </c>
      <c r="M46" s="18" t="s">
        <v>18</v>
      </c>
      <c r="O46" s="17"/>
      <c r="P46" s="17"/>
    </row>
    <row r="47" spans="1:16" s="16" customFormat="1" x14ac:dyDescent="0.25">
      <c r="A47" s="35">
        <v>36</v>
      </c>
      <c r="B47" s="49" t="s">
        <v>55</v>
      </c>
      <c r="C47" s="30"/>
      <c r="D47" s="31" t="s">
        <v>105</v>
      </c>
      <c r="E47" s="36">
        <v>1</v>
      </c>
      <c r="F47" s="33">
        <v>334.96</v>
      </c>
      <c r="G47" s="38">
        <v>343.99</v>
      </c>
      <c r="H47" s="38">
        <v>325.92</v>
      </c>
      <c r="I47" s="8">
        <f t="shared" si="8"/>
        <v>334.95666666666671</v>
      </c>
      <c r="J47" s="8">
        <f t="shared" si="9"/>
        <v>9.0350004611695098</v>
      </c>
      <c r="K47" s="9">
        <f t="shared" si="10"/>
        <v>2.6973639757887615</v>
      </c>
      <c r="L47" s="109">
        <f t="shared" si="11"/>
        <v>334.95666666666671</v>
      </c>
      <c r="M47" s="18" t="s">
        <v>18</v>
      </c>
      <c r="O47" s="17"/>
      <c r="P47" s="17"/>
    </row>
    <row r="48" spans="1:16" s="16" customFormat="1" ht="30" x14ac:dyDescent="0.25">
      <c r="A48" s="35">
        <v>37</v>
      </c>
      <c r="B48" s="50" t="s">
        <v>56</v>
      </c>
      <c r="C48" s="30"/>
      <c r="D48" s="31" t="s">
        <v>105</v>
      </c>
      <c r="E48" s="36">
        <v>1</v>
      </c>
      <c r="F48" s="8">
        <v>1343.34</v>
      </c>
      <c r="G48" s="38">
        <v>1353.34</v>
      </c>
      <c r="H48" s="38">
        <v>1333.34</v>
      </c>
      <c r="I48" s="8">
        <f t="shared" si="8"/>
        <v>1343.34</v>
      </c>
      <c r="J48" s="8">
        <f t="shared" si="9"/>
        <v>10</v>
      </c>
      <c r="K48" s="9">
        <f t="shared" si="10"/>
        <v>0.74441317909092264</v>
      </c>
      <c r="L48" s="109">
        <f t="shared" si="11"/>
        <v>1343.34</v>
      </c>
      <c r="M48" s="18" t="s">
        <v>18</v>
      </c>
      <c r="O48" s="17"/>
      <c r="P48" s="17"/>
    </row>
    <row r="49" spans="1:16" s="16" customFormat="1" x14ac:dyDescent="0.25">
      <c r="A49" s="35">
        <v>38</v>
      </c>
      <c r="B49" s="50" t="s">
        <v>57</v>
      </c>
      <c r="C49" s="30"/>
      <c r="D49" s="31" t="s">
        <v>105</v>
      </c>
      <c r="E49" s="36">
        <v>2</v>
      </c>
      <c r="F49" s="8">
        <v>1880.68</v>
      </c>
      <c r="G49" s="38">
        <v>1890.68</v>
      </c>
      <c r="H49" s="38">
        <v>1870.68</v>
      </c>
      <c r="I49" s="8">
        <f t="shared" si="8"/>
        <v>1880.68</v>
      </c>
      <c r="J49" s="8">
        <f t="shared" si="9"/>
        <v>10</v>
      </c>
      <c r="K49" s="9">
        <f t="shared" si="10"/>
        <v>0.5317225684326945</v>
      </c>
      <c r="L49" s="109">
        <f t="shared" si="11"/>
        <v>3761.36</v>
      </c>
      <c r="M49" s="18" t="s">
        <v>18</v>
      </c>
      <c r="O49" s="17"/>
      <c r="P49" s="17"/>
    </row>
    <row r="50" spans="1:16" s="16" customFormat="1" ht="30" x14ac:dyDescent="0.25">
      <c r="A50" s="35">
        <v>39</v>
      </c>
      <c r="B50" s="50" t="s">
        <v>58</v>
      </c>
      <c r="C50" s="30"/>
      <c r="D50" s="31" t="s">
        <v>105</v>
      </c>
      <c r="E50" s="36">
        <v>1</v>
      </c>
      <c r="F50" s="33">
        <v>252.45</v>
      </c>
      <c r="G50" s="38">
        <v>262.45</v>
      </c>
      <c r="H50" s="38">
        <v>242.45</v>
      </c>
      <c r="I50" s="8">
        <f t="shared" si="8"/>
        <v>252.44999999999996</v>
      </c>
      <c r="J50" s="8">
        <f t="shared" si="9"/>
        <v>10</v>
      </c>
      <c r="K50" s="9">
        <f t="shared" si="10"/>
        <v>3.9611804317686676</v>
      </c>
      <c r="L50" s="109">
        <f t="shared" si="11"/>
        <v>252.44999999999996</v>
      </c>
      <c r="M50" s="18" t="s">
        <v>18</v>
      </c>
      <c r="O50" s="17"/>
      <c r="P50" s="17"/>
    </row>
    <row r="51" spans="1:16" s="16" customFormat="1" x14ac:dyDescent="0.25">
      <c r="A51" s="35">
        <v>40</v>
      </c>
      <c r="B51" s="49" t="s">
        <v>100</v>
      </c>
      <c r="C51" s="30"/>
      <c r="D51" s="31" t="s">
        <v>105</v>
      </c>
      <c r="E51" s="36">
        <v>2</v>
      </c>
      <c r="F51" s="8">
        <v>1029.31</v>
      </c>
      <c r="G51" s="38">
        <v>1039.31</v>
      </c>
      <c r="H51" s="38">
        <v>1019.31</v>
      </c>
      <c r="I51" s="8">
        <f t="shared" si="8"/>
        <v>1029.31</v>
      </c>
      <c r="J51" s="8">
        <f t="shared" si="9"/>
        <v>10</v>
      </c>
      <c r="K51" s="9">
        <f t="shared" si="10"/>
        <v>0.97152461357608511</v>
      </c>
      <c r="L51" s="109">
        <f t="shared" si="11"/>
        <v>2058.62</v>
      </c>
      <c r="M51" s="18" t="s">
        <v>18</v>
      </c>
      <c r="O51" s="17"/>
      <c r="P51" s="17"/>
    </row>
    <row r="52" spans="1:16" s="16" customFormat="1" x14ac:dyDescent="0.25">
      <c r="A52" s="35">
        <v>41</v>
      </c>
      <c r="B52" s="49" t="s">
        <v>59</v>
      </c>
      <c r="C52" s="30"/>
      <c r="D52" s="31" t="s">
        <v>105</v>
      </c>
      <c r="E52" s="36">
        <v>1</v>
      </c>
      <c r="F52" s="8">
        <v>359.7</v>
      </c>
      <c r="G52" s="38">
        <v>369.7</v>
      </c>
      <c r="H52" s="38">
        <v>349.7</v>
      </c>
      <c r="I52" s="8">
        <f t="shared" si="8"/>
        <v>359.7</v>
      </c>
      <c r="J52" s="8">
        <f t="shared" si="9"/>
        <v>10</v>
      </c>
      <c r="K52" s="9">
        <f t="shared" si="10"/>
        <v>2.7800945232137892</v>
      </c>
      <c r="L52" s="109">
        <f t="shared" si="11"/>
        <v>359.7</v>
      </c>
      <c r="M52" s="18" t="s">
        <v>18</v>
      </c>
      <c r="O52" s="17"/>
      <c r="P52" s="17"/>
    </row>
    <row r="53" spans="1:16" s="16" customFormat="1" ht="30" x14ac:dyDescent="0.25">
      <c r="A53" s="35">
        <v>42</v>
      </c>
      <c r="B53" s="50" t="s">
        <v>60</v>
      </c>
      <c r="C53" s="30"/>
      <c r="D53" s="31" t="s">
        <v>105</v>
      </c>
      <c r="E53" s="36">
        <v>1</v>
      </c>
      <c r="F53" s="8">
        <v>3934.07</v>
      </c>
      <c r="G53" s="38">
        <v>3944.07</v>
      </c>
      <c r="H53" s="38">
        <v>3924.07</v>
      </c>
      <c r="I53" s="8">
        <f t="shared" si="8"/>
        <v>3934.07</v>
      </c>
      <c r="J53" s="8">
        <f t="shared" si="9"/>
        <v>10</v>
      </c>
      <c r="K53" s="9">
        <f t="shared" si="10"/>
        <v>0.25418968142407228</v>
      </c>
      <c r="L53" s="109">
        <f t="shared" si="11"/>
        <v>3934.07</v>
      </c>
      <c r="M53" s="18" t="s">
        <v>18</v>
      </c>
      <c r="O53" s="17"/>
      <c r="P53" s="17"/>
    </row>
    <row r="54" spans="1:16" s="16" customFormat="1" ht="30" x14ac:dyDescent="0.25">
      <c r="A54" s="35">
        <v>43</v>
      </c>
      <c r="B54" s="50" t="s">
        <v>61</v>
      </c>
      <c r="C54" s="30"/>
      <c r="D54" s="31" t="s">
        <v>105</v>
      </c>
      <c r="E54" s="36">
        <v>1</v>
      </c>
      <c r="F54" s="33">
        <v>601.89</v>
      </c>
      <c r="G54" s="38">
        <v>604.32000000000005</v>
      </c>
      <c r="H54" s="38">
        <v>599.45000000000005</v>
      </c>
      <c r="I54" s="8">
        <f t="shared" si="8"/>
        <v>601.88666666666666</v>
      </c>
      <c r="J54" s="8">
        <f t="shared" si="9"/>
        <v>2.4350017111561431</v>
      </c>
      <c r="K54" s="9">
        <f t="shared" si="10"/>
        <v>0.40456149737317265</v>
      </c>
      <c r="L54" s="109">
        <f t="shared" si="11"/>
        <v>601.88666666666666</v>
      </c>
      <c r="M54" s="18" t="s">
        <v>18</v>
      </c>
      <c r="O54" s="17"/>
      <c r="P54" s="17"/>
    </row>
    <row r="55" spans="1:16" s="16" customFormat="1" x14ac:dyDescent="0.25">
      <c r="A55" s="35">
        <v>44</v>
      </c>
      <c r="B55" s="50" t="s">
        <v>62</v>
      </c>
      <c r="C55" s="30"/>
      <c r="D55" s="31" t="s">
        <v>105</v>
      </c>
      <c r="E55" s="36">
        <v>1</v>
      </c>
      <c r="F55" s="8">
        <v>3663.66</v>
      </c>
      <c r="G55" s="38">
        <v>3763.66</v>
      </c>
      <c r="H55" s="38">
        <v>3563.66</v>
      </c>
      <c r="I55" s="8">
        <f t="shared" si="8"/>
        <v>3663.66</v>
      </c>
      <c r="J55" s="8">
        <f t="shared" si="9"/>
        <v>100</v>
      </c>
      <c r="K55" s="9">
        <f t="shared" si="10"/>
        <v>2.7295109262322379</v>
      </c>
      <c r="L55" s="109">
        <f t="shared" si="11"/>
        <v>3663.66</v>
      </c>
      <c r="M55" s="18" t="s">
        <v>18</v>
      </c>
      <c r="O55" s="17"/>
      <c r="P55" s="17"/>
    </row>
    <row r="56" spans="1:16" s="16" customFormat="1" ht="30" x14ac:dyDescent="0.25">
      <c r="A56" s="35">
        <v>45</v>
      </c>
      <c r="B56" s="42" t="s">
        <v>63</v>
      </c>
      <c r="C56" s="43"/>
      <c r="D56" s="31" t="s">
        <v>105</v>
      </c>
      <c r="E56" s="44">
        <v>1</v>
      </c>
      <c r="F56" s="8">
        <v>1767.15</v>
      </c>
      <c r="G56" s="38">
        <v>1775.15</v>
      </c>
      <c r="H56" s="38">
        <v>1759.15</v>
      </c>
      <c r="I56" s="8">
        <f t="shared" si="8"/>
        <v>1767.1500000000003</v>
      </c>
      <c r="J56" s="8">
        <f t="shared" si="9"/>
        <v>8</v>
      </c>
      <c r="K56" s="9">
        <f t="shared" si="10"/>
        <v>0.45270633505927621</v>
      </c>
      <c r="L56" s="109">
        <f t="shared" si="11"/>
        <v>1767.1500000000003</v>
      </c>
      <c r="M56" s="18" t="s">
        <v>18</v>
      </c>
      <c r="O56" s="17"/>
      <c r="P56" s="17"/>
    </row>
    <row r="57" spans="1:16" s="16" customFormat="1" x14ac:dyDescent="0.25">
      <c r="A57" s="35">
        <v>46</v>
      </c>
      <c r="B57" s="42" t="s">
        <v>109</v>
      </c>
      <c r="C57" s="43"/>
      <c r="D57" s="31" t="s">
        <v>105</v>
      </c>
      <c r="E57" s="44">
        <v>1</v>
      </c>
      <c r="F57" s="8">
        <v>7500</v>
      </c>
      <c r="G57" s="38">
        <v>7570</v>
      </c>
      <c r="H57" s="38">
        <v>7430</v>
      </c>
      <c r="I57" s="8">
        <f t="shared" si="8"/>
        <v>7500</v>
      </c>
      <c r="J57" s="8">
        <f t="shared" si="9"/>
        <v>70</v>
      </c>
      <c r="K57" s="9">
        <f t="shared" si="10"/>
        <v>0.93333333333333346</v>
      </c>
      <c r="L57" s="109">
        <v>750</v>
      </c>
      <c r="M57" s="18" t="s">
        <v>18</v>
      </c>
      <c r="O57" s="17"/>
      <c r="P57" s="17"/>
    </row>
    <row r="58" spans="1:16" s="16" customFormat="1" ht="30" x14ac:dyDescent="0.25">
      <c r="A58" s="35">
        <v>47</v>
      </c>
      <c r="B58" s="42" t="s">
        <v>64</v>
      </c>
      <c r="C58" s="43"/>
      <c r="D58" s="31" t="s">
        <v>105</v>
      </c>
      <c r="E58" s="44">
        <v>1</v>
      </c>
      <c r="F58" s="8">
        <v>3671.25</v>
      </c>
      <c r="G58" s="38">
        <v>3771.25</v>
      </c>
      <c r="H58" s="38">
        <v>3571.25</v>
      </c>
      <c r="I58" s="8">
        <f t="shared" si="8"/>
        <v>3671.25</v>
      </c>
      <c r="J58" s="8">
        <f t="shared" si="9"/>
        <v>100</v>
      </c>
      <c r="K58" s="9">
        <f t="shared" si="10"/>
        <v>2.7238678924072182</v>
      </c>
      <c r="L58" s="109">
        <f t="shared" si="11"/>
        <v>3671.25</v>
      </c>
      <c r="M58" s="18" t="s">
        <v>18</v>
      </c>
      <c r="O58" s="17"/>
      <c r="P58" s="17"/>
    </row>
    <row r="59" spans="1:16" s="16" customFormat="1" ht="45" x14ac:dyDescent="0.25">
      <c r="A59" s="35">
        <v>48</v>
      </c>
      <c r="B59" s="42" t="s">
        <v>65</v>
      </c>
      <c r="C59" s="43"/>
      <c r="D59" s="31" t="s">
        <v>105</v>
      </c>
      <c r="E59" s="44">
        <v>1</v>
      </c>
      <c r="F59" s="8">
        <v>20716.8</v>
      </c>
      <c r="G59" s="38">
        <v>20816.8</v>
      </c>
      <c r="H59" s="38">
        <v>20616.8</v>
      </c>
      <c r="I59" s="8">
        <f t="shared" si="8"/>
        <v>20716.8</v>
      </c>
      <c r="J59" s="8">
        <f t="shared" si="9"/>
        <v>100</v>
      </c>
      <c r="K59" s="9">
        <f t="shared" si="10"/>
        <v>0.482700030892802</v>
      </c>
      <c r="L59" s="109">
        <f t="shared" si="11"/>
        <v>20716.8</v>
      </c>
      <c r="M59" s="18" t="s">
        <v>18</v>
      </c>
      <c r="O59" s="17"/>
      <c r="P59" s="17"/>
    </row>
    <row r="60" spans="1:16" s="16" customFormat="1" ht="30" x14ac:dyDescent="0.25">
      <c r="A60" s="48">
        <v>49</v>
      </c>
      <c r="B60" s="42" t="s">
        <v>67</v>
      </c>
      <c r="C60" s="43"/>
      <c r="D60" s="31" t="s">
        <v>105</v>
      </c>
      <c r="E60" s="44">
        <v>1</v>
      </c>
      <c r="F60" s="8">
        <v>11933.06</v>
      </c>
      <c r="G60" s="38">
        <v>11943.06</v>
      </c>
      <c r="H60" s="38">
        <v>11923.06</v>
      </c>
      <c r="I60" s="8">
        <f t="shared" si="8"/>
        <v>11933.06</v>
      </c>
      <c r="J60" s="8">
        <f t="shared" si="9"/>
        <v>10</v>
      </c>
      <c r="K60" s="9">
        <f t="shared" si="10"/>
        <v>8.3800802141278094E-2</v>
      </c>
      <c r="L60" s="109">
        <f t="shared" si="11"/>
        <v>11933.06</v>
      </c>
      <c r="M60" s="18" t="s">
        <v>18</v>
      </c>
      <c r="O60" s="17"/>
      <c r="P60" s="17"/>
    </row>
    <row r="61" spans="1:16" s="16" customFormat="1" ht="60" x14ac:dyDescent="0.25">
      <c r="A61" s="48">
        <v>50</v>
      </c>
      <c r="B61" s="42" t="s">
        <v>66</v>
      </c>
      <c r="C61" s="43"/>
      <c r="D61" s="31" t="s">
        <v>105</v>
      </c>
      <c r="E61" s="44">
        <v>1</v>
      </c>
      <c r="F61" s="8">
        <v>39600</v>
      </c>
      <c r="G61" s="38">
        <v>39700</v>
      </c>
      <c r="H61" s="38">
        <v>39500</v>
      </c>
      <c r="I61" s="8">
        <f t="shared" si="8"/>
        <v>39600</v>
      </c>
      <c r="J61" s="8">
        <f t="shared" si="9"/>
        <v>100</v>
      </c>
      <c r="K61" s="9">
        <f t="shared" si="10"/>
        <v>0.25252525252525254</v>
      </c>
      <c r="L61" s="109">
        <f t="shared" si="11"/>
        <v>39600</v>
      </c>
      <c r="M61" s="18" t="s">
        <v>18</v>
      </c>
      <c r="O61" s="17"/>
      <c r="P61" s="17"/>
    </row>
    <row r="62" spans="1:16" s="16" customFormat="1" x14ac:dyDescent="0.25">
      <c r="A62" s="48">
        <v>51</v>
      </c>
      <c r="B62" s="49" t="s">
        <v>68</v>
      </c>
      <c r="C62" s="43"/>
      <c r="D62" s="31" t="s">
        <v>105</v>
      </c>
      <c r="E62" s="44">
        <v>1</v>
      </c>
      <c r="F62" s="45">
        <v>432.66</v>
      </c>
      <c r="G62" s="38">
        <v>452.66</v>
      </c>
      <c r="H62" s="38">
        <v>412.65</v>
      </c>
      <c r="I62" s="8">
        <f t="shared" si="8"/>
        <v>432.65666666666669</v>
      </c>
      <c r="J62" s="8">
        <f t="shared" si="9"/>
        <v>20.005000208281288</v>
      </c>
      <c r="K62" s="9">
        <f t="shared" si="10"/>
        <v>4.6237586866294178</v>
      </c>
      <c r="L62" s="109">
        <f t="shared" si="11"/>
        <v>432.65666666666669</v>
      </c>
      <c r="M62" s="18" t="s">
        <v>18</v>
      </c>
      <c r="O62" s="17"/>
      <c r="P62" s="17"/>
    </row>
    <row r="63" spans="1:16" s="16" customFormat="1" x14ac:dyDescent="0.25">
      <c r="A63" s="48">
        <v>52</v>
      </c>
      <c r="B63" s="49" t="s">
        <v>69</v>
      </c>
      <c r="C63" s="43"/>
      <c r="D63" s="31" t="s">
        <v>105</v>
      </c>
      <c r="E63" s="44">
        <v>1</v>
      </c>
      <c r="F63" s="8">
        <v>7755</v>
      </c>
      <c r="G63" s="38">
        <v>7855</v>
      </c>
      <c r="H63" s="38">
        <v>7655</v>
      </c>
      <c r="I63" s="8">
        <f t="shared" si="8"/>
        <v>7755</v>
      </c>
      <c r="J63" s="8">
        <f t="shared" si="9"/>
        <v>100</v>
      </c>
      <c r="K63" s="9">
        <f t="shared" si="10"/>
        <v>1.2894906511927788</v>
      </c>
      <c r="L63" s="109">
        <f t="shared" si="11"/>
        <v>7755</v>
      </c>
      <c r="M63" s="18" t="s">
        <v>18</v>
      </c>
      <c r="O63" s="17"/>
      <c r="P63" s="17"/>
    </row>
    <row r="64" spans="1:16" s="16" customFormat="1" ht="30" x14ac:dyDescent="0.25">
      <c r="A64" s="35">
        <v>53</v>
      </c>
      <c r="B64" s="42" t="s">
        <v>70</v>
      </c>
      <c r="C64" s="43"/>
      <c r="D64" s="31" t="s">
        <v>105</v>
      </c>
      <c r="E64" s="44">
        <v>2</v>
      </c>
      <c r="F64" s="8">
        <v>300.3</v>
      </c>
      <c r="G64" s="38">
        <v>299.3</v>
      </c>
      <c r="H64" s="38">
        <v>301.3</v>
      </c>
      <c r="I64" s="8">
        <f t="shared" si="8"/>
        <v>300.3</v>
      </c>
      <c r="J64" s="8">
        <f t="shared" si="9"/>
        <v>1</v>
      </c>
      <c r="K64" s="9">
        <f t="shared" si="10"/>
        <v>0.33300033300033299</v>
      </c>
      <c r="L64" s="109">
        <f t="shared" si="11"/>
        <v>600.6</v>
      </c>
      <c r="M64" s="18" t="s">
        <v>18</v>
      </c>
      <c r="O64" s="17"/>
      <c r="P64" s="17"/>
    </row>
    <row r="65" spans="1:16" s="16" customFormat="1" x14ac:dyDescent="0.25">
      <c r="A65" s="35">
        <v>54</v>
      </c>
      <c r="B65" s="49" t="s">
        <v>71</v>
      </c>
      <c r="C65" s="43"/>
      <c r="D65" s="31" t="s">
        <v>105</v>
      </c>
      <c r="E65" s="46">
        <v>1</v>
      </c>
      <c r="F65" s="8">
        <v>2692.8</v>
      </c>
      <c r="G65" s="38">
        <v>2700.98</v>
      </c>
      <c r="H65" s="38">
        <v>2684.61</v>
      </c>
      <c r="I65" s="8">
        <f t="shared" si="8"/>
        <v>2692.7966666666671</v>
      </c>
      <c r="J65" s="8">
        <f t="shared" si="9"/>
        <v>8.1850005090612203</v>
      </c>
      <c r="K65" s="9">
        <f t="shared" si="10"/>
        <v>0.3039590998600421</v>
      </c>
      <c r="L65" s="109">
        <f t="shared" si="11"/>
        <v>2692.7966666666671</v>
      </c>
      <c r="M65" s="18" t="s">
        <v>18</v>
      </c>
      <c r="O65" s="17"/>
      <c r="P65" s="17"/>
    </row>
    <row r="66" spans="1:16" s="16" customFormat="1" x14ac:dyDescent="0.25">
      <c r="A66" s="35">
        <v>55</v>
      </c>
      <c r="B66" s="49" t="s">
        <v>72</v>
      </c>
      <c r="C66" s="43"/>
      <c r="D66" s="31" t="s">
        <v>105</v>
      </c>
      <c r="E66" s="46">
        <v>1</v>
      </c>
      <c r="F66" s="45">
        <v>767.62</v>
      </c>
      <c r="G66" s="38">
        <v>777.62</v>
      </c>
      <c r="H66" s="38">
        <v>757.62</v>
      </c>
      <c r="I66" s="8">
        <f t="shared" si="8"/>
        <v>767.62</v>
      </c>
      <c r="J66" s="8">
        <f t="shared" si="9"/>
        <v>10</v>
      </c>
      <c r="K66" s="9">
        <f t="shared" si="10"/>
        <v>1.3027279122482478</v>
      </c>
      <c r="L66" s="109">
        <f t="shared" si="11"/>
        <v>767.62</v>
      </c>
      <c r="M66" s="18" t="s">
        <v>18</v>
      </c>
      <c r="O66" s="17"/>
      <c r="P66" s="17"/>
    </row>
    <row r="67" spans="1:16" s="16" customFormat="1" x14ac:dyDescent="0.25">
      <c r="A67" s="35">
        <v>56</v>
      </c>
      <c r="B67" s="49" t="s">
        <v>73</v>
      </c>
      <c r="C67" s="43"/>
      <c r="D67" s="31" t="s">
        <v>105</v>
      </c>
      <c r="E67" s="46">
        <v>1</v>
      </c>
      <c r="F67" s="45">
        <v>959.53</v>
      </c>
      <c r="G67" s="38">
        <v>969.53</v>
      </c>
      <c r="H67" s="38">
        <v>949.53</v>
      </c>
      <c r="I67" s="8">
        <f t="shared" si="8"/>
        <v>959.53000000000009</v>
      </c>
      <c r="J67" s="8">
        <f t="shared" si="9"/>
        <v>10</v>
      </c>
      <c r="K67" s="9">
        <f t="shared" si="10"/>
        <v>1.0421768991068543</v>
      </c>
      <c r="L67" s="109">
        <f t="shared" si="11"/>
        <v>959.53000000000009</v>
      </c>
      <c r="M67" s="18" t="s">
        <v>18</v>
      </c>
      <c r="O67" s="17"/>
      <c r="P67" s="17"/>
    </row>
    <row r="68" spans="1:16" s="16" customFormat="1" ht="60" x14ac:dyDescent="0.25">
      <c r="A68" s="35">
        <v>57</v>
      </c>
      <c r="B68" s="42" t="s">
        <v>80</v>
      </c>
      <c r="C68" s="43"/>
      <c r="D68" s="31" t="s">
        <v>105</v>
      </c>
      <c r="E68" s="46">
        <v>2</v>
      </c>
      <c r="F68" s="45">
        <v>215.41</v>
      </c>
      <c r="G68" s="38">
        <v>225.41</v>
      </c>
      <c r="H68" s="38">
        <v>205.41</v>
      </c>
      <c r="I68" s="8">
        <f t="shared" si="8"/>
        <v>215.41</v>
      </c>
      <c r="J68" s="8">
        <f t="shared" si="9"/>
        <v>10</v>
      </c>
      <c r="K68" s="9">
        <f t="shared" si="10"/>
        <v>4.6423100134626996</v>
      </c>
      <c r="L68" s="109">
        <v>430.82</v>
      </c>
      <c r="M68" s="18" t="s">
        <v>18</v>
      </c>
      <c r="O68" s="17"/>
      <c r="P68" s="17"/>
    </row>
    <row r="69" spans="1:16" s="16" customFormat="1" x14ac:dyDescent="0.25">
      <c r="A69" s="35">
        <v>58</v>
      </c>
      <c r="B69" s="49" t="s">
        <v>74</v>
      </c>
      <c r="C69" s="43"/>
      <c r="D69" s="31" t="s">
        <v>105</v>
      </c>
      <c r="E69" s="46">
        <v>1</v>
      </c>
      <c r="F69" s="45">
        <v>558.27</v>
      </c>
      <c r="G69" s="38">
        <v>568.27</v>
      </c>
      <c r="H69" s="38">
        <v>548.27</v>
      </c>
      <c r="I69" s="8">
        <f t="shared" si="8"/>
        <v>558.27</v>
      </c>
      <c r="J69" s="8">
        <f t="shared" si="9"/>
        <v>10</v>
      </c>
      <c r="K69" s="9">
        <f t="shared" si="10"/>
        <v>1.7912479624554427</v>
      </c>
      <c r="L69" s="109">
        <f t="shared" si="11"/>
        <v>558.27</v>
      </c>
      <c r="M69" s="18" t="s">
        <v>18</v>
      </c>
      <c r="O69" s="17"/>
      <c r="P69" s="17"/>
    </row>
    <row r="70" spans="1:16" s="16" customFormat="1" x14ac:dyDescent="0.25">
      <c r="A70" s="35">
        <v>59</v>
      </c>
      <c r="B70" s="49" t="s">
        <v>75</v>
      </c>
      <c r="C70" s="43"/>
      <c r="D70" s="31" t="s">
        <v>105</v>
      </c>
      <c r="E70" s="46">
        <v>1</v>
      </c>
      <c r="F70" s="45">
        <v>854.7</v>
      </c>
      <c r="G70" s="38">
        <v>864.7</v>
      </c>
      <c r="H70" s="38">
        <v>844.7</v>
      </c>
      <c r="I70" s="8">
        <f t="shared" si="8"/>
        <v>854.70000000000016</v>
      </c>
      <c r="J70" s="8">
        <f t="shared" si="9"/>
        <v>10</v>
      </c>
      <c r="K70" s="9">
        <f t="shared" si="10"/>
        <v>1.1700011700011697</v>
      </c>
      <c r="L70" s="109">
        <f t="shared" si="11"/>
        <v>854.70000000000016</v>
      </c>
      <c r="M70" s="18" t="s">
        <v>18</v>
      </c>
      <c r="O70" s="17"/>
      <c r="P70" s="17"/>
    </row>
    <row r="71" spans="1:16" s="16" customFormat="1" x14ac:dyDescent="0.25">
      <c r="A71" s="35">
        <v>60</v>
      </c>
      <c r="B71" s="49" t="s">
        <v>68</v>
      </c>
      <c r="C71" s="43"/>
      <c r="D71" s="31" t="s">
        <v>105</v>
      </c>
      <c r="E71" s="46">
        <v>1</v>
      </c>
      <c r="F71" s="45">
        <v>432.66</v>
      </c>
      <c r="G71" s="38">
        <v>442.66</v>
      </c>
      <c r="H71" s="38">
        <v>422.66</v>
      </c>
      <c r="I71" s="8">
        <f t="shared" si="8"/>
        <v>432.66</v>
      </c>
      <c r="J71" s="8">
        <f t="shared" si="9"/>
        <v>10</v>
      </c>
      <c r="K71" s="9">
        <f t="shared" si="10"/>
        <v>2.3112836869597375</v>
      </c>
      <c r="L71" s="109">
        <f t="shared" si="11"/>
        <v>432.66</v>
      </c>
      <c r="M71" s="18" t="s">
        <v>18</v>
      </c>
      <c r="O71" s="17"/>
      <c r="P71" s="17"/>
    </row>
    <row r="72" spans="1:16" s="16" customFormat="1" x14ac:dyDescent="0.25">
      <c r="A72" s="35">
        <v>61</v>
      </c>
      <c r="B72" s="49" t="s">
        <v>76</v>
      </c>
      <c r="C72" s="43"/>
      <c r="D72" s="31" t="s">
        <v>105</v>
      </c>
      <c r="E72" s="46">
        <v>1</v>
      </c>
      <c r="F72" s="45">
        <v>568.74</v>
      </c>
      <c r="G72" s="38">
        <v>588.74</v>
      </c>
      <c r="H72" s="38">
        <v>548.75</v>
      </c>
      <c r="I72" s="8">
        <f t="shared" si="8"/>
        <v>568.74333333333334</v>
      </c>
      <c r="J72" s="8">
        <f t="shared" si="9"/>
        <v>19.995000208385434</v>
      </c>
      <c r="K72" s="9">
        <f t="shared" si="10"/>
        <v>3.5156456412767505</v>
      </c>
      <c r="L72" s="109">
        <f t="shared" si="11"/>
        <v>568.74333333333334</v>
      </c>
      <c r="M72" s="18" t="s">
        <v>18</v>
      </c>
      <c r="O72" s="17"/>
      <c r="P72" s="17"/>
    </row>
    <row r="73" spans="1:16" s="16" customFormat="1" ht="15" customHeight="1" x14ac:dyDescent="0.25">
      <c r="A73" s="35">
        <v>62</v>
      </c>
      <c r="B73" s="49" t="s">
        <v>77</v>
      </c>
      <c r="C73" s="43"/>
      <c r="D73" s="31" t="s">
        <v>105</v>
      </c>
      <c r="E73" s="46">
        <v>1</v>
      </c>
      <c r="F73" s="45">
        <v>451.85</v>
      </c>
      <c r="G73" s="38">
        <v>450.8</v>
      </c>
      <c r="H73" s="38">
        <v>452.89</v>
      </c>
      <c r="I73" s="8">
        <f t="shared" si="8"/>
        <v>451.84666666666664</v>
      </c>
      <c r="J73" s="8">
        <f t="shared" si="9"/>
        <v>1.0450039872332102</v>
      </c>
      <c r="K73" s="9">
        <f t="shared" si="10"/>
        <v>0.23127402818800116</v>
      </c>
      <c r="L73" s="109">
        <f t="shared" si="11"/>
        <v>451.84666666666664</v>
      </c>
      <c r="M73" s="18" t="s">
        <v>18</v>
      </c>
      <c r="O73" s="17"/>
      <c r="P73" s="17"/>
    </row>
    <row r="74" spans="1:16" s="16" customFormat="1" x14ac:dyDescent="0.25">
      <c r="A74" s="35">
        <v>63</v>
      </c>
      <c r="B74" s="49" t="s">
        <v>78</v>
      </c>
      <c r="C74" s="43"/>
      <c r="D74" s="31" t="s">
        <v>105</v>
      </c>
      <c r="E74" s="46">
        <v>1</v>
      </c>
      <c r="F74" s="8">
        <v>2093.52</v>
      </c>
      <c r="G74" s="38">
        <v>2100.52</v>
      </c>
      <c r="H74" s="38">
        <v>2083.5100000000002</v>
      </c>
      <c r="I74" s="8">
        <f t="shared" si="8"/>
        <v>2092.5166666666669</v>
      </c>
      <c r="J74" s="8">
        <f t="shared" si="9"/>
        <v>8.5492709240806732</v>
      </c>
      <c r="K74" s="9">
        <f t="shared" si="10"/>
        <v>0.40856405400581464</v>
      </c>
      <c r="L74" s="109">
        <f t="shared" si="11"/>
        <v>2092.5166666666669</v>
      </c>
      <c r="M74" s="18" t="s">
        <v>18</v>
      </c>
      <c r="O74" s="17"/>
      <c r="P74" s="17"/>
    </row>
    <row r="75" spans="1:16" s="16" customFormat="1" x14ac:dyDescent="0.25">
      <c r="A75" s="35">
        <v>64</v>
      </c>
      <c r="B75" s="49" t="s">
        <v>79</v>
      </c>
      <c r="C75" s="43"/>
      <c r="D75" s="31" t="s">
        <v>105</v>
      </c>
      <c r="E75" s="46">
        <v>1</v>
      </c>
      <c r="F75" s="8">
        <v>2930.93</v>
      </c>
      <c r="G75" s="38">
        <v>3000.93</v>
      </c>
      <c r="H75" s="38">
        <v>2830.93</v>
      </c>
      <c r="I75" s="8">
        <f t="shared" si="8"/>
        <v>2920.93</v>
      </c>
      <c r="J75" s="8">
        <f t="shared" si="9"/>
        <v>85.440037453175307</v>
      </c>
      <c r="K75" s="9">
        <f t="shared" si="10"/>
        <v>2.9250970565256722</v>
      </c>
      <c r="L75" s="109">
        <f t="shared" si="11"/>
        <v>2920.93</v>
      </c>
      <c r="M75" s="18" t="s">
        <v>18</v>
      </c>
      <c r="O75" s="17"/>
      <c r="P75" s="17"/>
    </row>
    <row r="76" spans="1:16" s="16" customFormat="1" x14ac:dyDescent="0.25">
      <c r="A76" s="35">
        <v>65</v>
      </c>
      <c r="B76" s="49" t="s">
        <v>106</v>
      </c>
      <c r="C76" s="43"/>
      <c r="D76" s="31" t="s">
        <v>105</v>
      </c>
      <c r="E76" s="46">
        <v>1</v>
      </c>
      <c r="F76" s="45">
        <v>943.8</v>
      </c>
      <c r="G76" s="38">
        <v>1043.8</v>
      </c>
      <c r="H76" s="38">
        <v>843.8</v>
      </c>
      <c r="I76" s="8">
        <f t="shared" si="8"/>
        <v>943.79999999999984</v>
      </c>
      <c r="J76" s="8">
        <f t="shared" si="9"/>
        <v>100</v>
      </c>
      <c r="K76" s="9">
        <f t="shared" si="10"/>
        <v>10.595465140919687</v>
      </c>
      <c r="L76" s="109">
        <f t="shared" si="11"/>
        <v>943.79999999999984</v>
      </c>
      <c r="M76" s="18" t="s">
        <v>18</v>
      </c>
      <c r="O76" s="17"/>
      <c r="P76" s="17"/>
    </row>
    <row r="77" spans="1:16" s="16" customFormat="1" ht="30" x14ac:dyDescent="0.25">
      <c r="A77" s="35">
        <v>66</v>
      </c>
      <c r="B77" s="42" t="s">
        <v>81</v>
      </c>
      <c r="C77" s="43"/>
      <c r="D77" s="31" t="s">
        <v>105</v>
      </c>
      <c r="E77" s="46">
        <v>1</v>
      </c>
      <c r="F77" s="8">
        <v>858.69</v>
      </c>
      <c r="G77" s="38">
        <v>958.69</v>
      </c>
      <c r="H77" s="38">
        <v>758.69</v>
      </c>
      <c r="I77" s="8">
        <f t="shared" si="8"/>
        <v>858.69</v>
      </c>
      <c r="J77" s="8">
        <f t="shared" si="9"/>
        <v>100</v>
      </c>
      <c r="K77" s="9">
        <f t="shared" si="10"/>
        <v>11.645646275140038</v>
      </c>
      <c r="L77" s="109">
        <f t="shared" si="11"/>
        <v>858.69</v>
      </c>
      <c r="M77" s="18" t="s">
        <v>18</v>
      </c>
      <c r="O77" s="17"/>
      <c r="P77" s="17"/>
    </row>
    <row r="78" spans="1:16" s="16" customFormat="1" x14ac:dyDescent="0.25">
      <c r="A78" s="35">
        <v>67</v>
      </c>
      <c r="B78" s="42" t="s">
        <v>82</v>
      </c>
      <c r="C78" s="43"/>
      <c r="D78" s="31" t="s">
        <v>105</v>
      </c>
      <c r="E78" s="46">
        <v>1</v>
      </c>
      <c r="F78" s="8">
        <v>1912.95</v>
      </c>
      <c r="G78" s="38">
        <v>2012.95</v>
      </c>
      <c r="H78" s="38">
        <v>1812.95</v>
      </c>
      <c r="I78" s="8">
        <f t="shared" si="8"/>
        <v>1912.95</v>
      </c>
      <c r="J78" s="8">
        <f t="shared" si="9"/>
        <v>100</v>
      </c>
      <c r="K78" s="9">
        <f t="shared" si="10"/>
        <v>5.22752816330798</v>
      </c>
      <c r="L78" s="109">
        <f t="shared" si="11"/>
        <v>1912.95</v>
      </c>
      <c r="M78" s="18" t="s">
        <v>18</v>
      </c>
      <c r="O78" s="17"/>
      <c r="P78" s="17"/>
    </row>
    <row r="79" spans="1:16" s="16" customFormat="1" ht="30" x14ac:dyDescent="0.25">
      <c r="A79" s="35">
        <v>68</v>
      </c>
      <c r="B79" s="42" t="s">
        <v>83</v>
      </c>
      <c r="C79" s="43"/>
      <c r="D79" s="31" t="s">
        <v>105</v>
      </c>
      <c r="E79" s="46">
        <v>1</v>
      </c>
      <c r="F79" s="45">
        <v>839.85</v>
      </c>
      <c r="G79" s="38">
        <v>859.85</v>
      </c>
      <c r="H79" s="38">
        <v>819.85</v>
      </c>
      <c r="I79" s="8">
        <f t="shared" si="8"/>
        <v>839.85</v>
      </c>
      <c r="J79" s="8">
        <f t="shared" si="9"/>
        <v>20</v>
      </c>
      <c r="K79" s="9">
        <f t="shared" si="10"/>
        <v>2.3813776269571947</v>
      </c>
      <c r="L79" s="109">
        <v>839.85</v>
      </c>
      <c r="M79" s="18" t="s">
        <v>18</v>
      </c>
      <c r="O79" s="17"/>
      <c r="P79" s="17"/>
    </row>
    <row r="80" spans="1:16" s="16" customFormat="1" x14ac:dyDescent="0.25">
      <c r="A80" s="35">
        <v>69</v>
      </c>
      <c r="B80" s="49" t="s">
        <v>101</v>
      </c>
      <c r="C80" s="43"/>
      <c r="D80" s="31" t="s">
        <v>105</v>
      </c>
      <c r="E80" s="46">
        <v>1</v>
      </c>
      <c r="F80" s="45">
        <v>537.9</v>
      </c>
      <c r="G80" s="38">
        <v>547.9</v>
      </c>
      <c r="H80" s="38">
        <v>527.89</v>
      </c>
      <c r="I80" s="8">
        <f t="shared" si="8"/>
        <v>537.89666666666665</v>
      </c>
      <c r="J80" s="8">
        <f t="shared" si="9"/>
        <v>10.005000416458424</v>
      </c>
      <c r="K80" s="9">
        <f t="shared" si="10"/>
        <v>1.8600227583597388</v>
      </c>
      <c r="L80" s="109">
        <f t="shared" si="11"/>
        <v>537.89666666666665</v>
      </c>
      <c r="M80" s="18" t="s">
        <v>18</v>
      </c>
      <c r="O80" s="17"/>
      <c r="P80" s="17"/>
    </row>
    <row r="81" spans="1:16" s="16" customFormat="1" x14ac:dyDescent="0.25">
      <c r="A81" s="35">
        <v>70</v>
      </c>
      <c r="B81" s="49" t="s">
        <v>84</v>
      </c>
      <c r="C81" s="43"/>
      <c r="D81" s="31" t="s">
        <v>105</v>
      </c>
      <c r="E81" s="46">
        <v>1</v>
      </c>
      <c r="F81" s="45">
        <v>437.25</v>
      </c>
      <c r="G81" s="38">
        <v>439.25</v>
      </c>
      <c r="H81" s="38">
        <v>435.25</v>
      </c>
      <c r="I81" s="8">
        <f t="shared" si="8"/>
        <v>437.25</v>
      </c>
      <c r="J81" s="8">
        <f t="shared" si="9"/>
        <v>2</v>
      </c>
      <c r="K81" s="9">
        <f t="shared" si="10"/>
        <v>0.45740423098913663</v>
      </c>
      <c r="L81" s="109">
        <f t="shared" si="11"/>
        <v>437.25</v>
      </c>
      <c r="M81" s="18" t="s">
        <v>18</v>
      </c>
      <c r="O81" s="17"/>
      <c r="P81" s="17"/>
    </row>
    <row r="82" spans="1:16" s="16" customFormat="1" x14ac:dyDescent="0.25">
      <c r="A82" s="35">
        <v>71</v>
      </c>
      <c r="B82" s="49" t="s">
        <v>85</v>
      </c>
      <c r="C82" s="66"/>
      <c r="D82" s="31" t="s">
        <v>105</v>
      </c>
      <c r="E82" s="46">
        <v>1</v>
      </c>
      <c r="F82" s="8">
        <v>1744.6</v>
      </c>
      <c r="G82" s="38">
        <v>1844</v>
      </c>
      <c r="H82" s="38">
        <v>1645.2</v>
      </c>
      <c r="I82" s="8">
        <f t="shared" si="8"/>
        <v>1744.6000000000001</v>
      </c>
      <c r="J82" s="8">
        <f t="shared" si="9"/>
        <v>99.399999999999991</v>
      </c>
      <c r="K82" s="9">
        <f t="shared" si="10"/>
        <v>5.6975811074171716</v>
      </c>
      <c r="L82" s="109">
        <f t="shared" si="11"/>
        <v>1744.6000000000001</v>
      </c>
      <c r="M82" s="18" t="s">
        <v>18</v>
      </c>
      <c r="O82" s="17"/>
      <c r="P82" s="17"/>
    </row>
    <row r="83" spans="1:16" s="16" customFormat="1" ht="30" x14ac:dyDescent="0.25">
      <c r="A83" s="48">
        <v>72</v>
      </c>
      <c r="B83" s="42" t="s">
        <v>86</v>
      </c>
      <c r="C83" s="66"/>
      <c r="D83" s="31" t="s">
        <v>105</v>
      </c>
      <c r="E83" s="46">
        <v>1</v>
      </c>
      <c r="F83" s="38">
        <v>1203.77</v>
      </c>
      <c r="G83" s="38">
        <v>1210.56</v>
      </c>
      <c r="H83" s="38">
        <v>1196.97</v>
      </c>
      <c r="I83" s="8">
        <f t="shared" si="8"/>
        <v>1203.7666666666667</v>
      </c>
      <c r="J83" s="8">
        <f t="shared" si="9"/>
        <v>6.7950006131959091</v>
      </c>
      <c r="K83" s="9">
        <f t="shared" si="10"/>
        <v>0.56447821669724829</v>
      </c>
      <c r="L83" s="109">
        <f t="shared" si="11"/>
        <v>1203.7666666666667</v>
      </c>
      <c r="M83" s="18" t="s">
        <v>18</v>
      </c>
      <c r="O83" s="17"/>
      <c r="P83" s="17"/>
    </row>
    <row r="84" spans="1:16" s="16" customFormat="1" x14ac:dyDescent="0.25">
      <c r="A84" s="35">
        <v>73</v>
      </c>
      <c r="B84" s="49" t="s">
        <v>87</v>
      </c>
      <c r="C84" s="43"/>
      <c r="D84" s="31" t="s">
        <v>105</v>
      </c>
      <c r="E84" s="46">
        <v>1</v>
      </c>
      <c r="F84" s="45">
        <v>692.61</v>
      </c>
      <c r="G84" s="38">
        <v>707.34</v>
      </c>
      <c r="H84" s="38">
        <v>677.89</v>
      </c>
      <c r="I84" s="8">
        <f t="shared" si="8"/>
        <v>692.61333333333334</v>
      </c>
      <c r="J84" s="8">
        <f t="shared" si="9"/>
        <v>14.725000282965498</v>
      </c>
      <c r="K84" s="9">
        <f t="shared" si="10"/>
        <v>2.1260058930859209</v>
      </c>
      <c r="L84" s="109">
        <f t="shared" si="11"/>
        <v>692.61333333333334</v>
      </c>
      <c r="M84" s="18" t="s">
        <v>18</v>
      </c>
      <c r="O84" s="17"/>
      <c r="P84" s="17"/>
    </row>
    <row r="85" spans="1:16" s="16" customFormat="1" x14ac:dyDescent="0.25">
      <c r="A85" s="35">
        <v>74</v>
      </c>
      <c r="B85" s="49" t="s">
        <v>88</v>
      </c>
      <c r="C85" s="43"/>
      <c r="D85" s="31" t="s">
        <v>105</v>
      </c>
      <c r="E85" s="46">
        <v>1</v>
      </c>
      <c r="F85" s="8">
        <v>549.54999999999995</v>
      </c>
      <c r="G85" s="38">
        <v>569.54999999999995</v>
      </c>
      <c r="H85" s="38">
        <v>529.55999999999995</v>
      </c>
      <c r="I85" s="8">
        <f t="shared" si="8"/>
        <v>549.55333333333328</v>
      </c>
      <c r="J85" s="8">
        <f t="shared" si="9"/>
        <v>19.995000208385434</v>
      </c>
      <c r="K85" s="9">
        <f t="shared" si="10"/>
        <v>3.6384094128053275</v>
      </c>
      <c r="L85" s="109">
        <f t="shared" si="11"/>
        <v>549.55333333333328</v>
      </c>
      <c r="M85" s="18" t="s">
        <v>18</v>
      </c>
      <c r="O85" s="17"/>
      <c r="P85" s="17"/>
    </row>
    <row r="86" spans="1:16" s="16" customFormat="1" x14ac:dyDescent="0.25">
      <c r="A86" s="35">
        <v>75</v>
      </c>
      <c r="B86" s="49" t="s">
        <v>102</v>
      </c>
      <c r="C86" s="43"/>
      <c r="D86" s="31" t="s">
        <v>105</v>
      </c>
      <c r="E86" s="46">
        <v>1</v>
      </c>
      <c r="F86" s="8">
        <v>1195.05</v>
      </c>
      <c r="G86" s="38">
        <v>1200.0899999999999</v>
      </c>
      <c r="H86" s="38">
        <v>1190.01</v>
      </c>
      <c r="I86" s="8">
        <f t="shared" si="8"/>
        <v>1195.05</v>
      </c>
      <c r="J86" s="8">
        <f t="shared" si="9"/>
        <v>5.0399999999999636</v>
      </c>
      <c r="K86" s="9">
        <f t="shared" si="10"/>
        <v>0.42173967616417418</v>
      </c>
      <c r="L86" s="109">
        <f t="shared" si="11"/>
        <v>1195.05</v>
      </c>
      <c r="M86" s="18" t="s">
        <v>18</v>
      </c>
      <c r="O86" s="17"/>
      <c r="P86" s="17"/>
    </row>
    <row r="87" spans="1:16" s="16" customFormat="1" x14ac:dyDescent="0.25">
      <c r="A87" s="35">
        <v>76</v>
      </c>
      <c r="B87" s="49" t="s">
        <v>45</v>
      </c>
      <c r="C87" s="43"/>
      <c r="D87" s="31" t="s">
        <v>105</v>
      </c>
      <c r="E87" s="46">
        <v>1</v>
      </c>
      <c r="F87" s="8">
        <v>1186.33</v>
      </c>
      <c r="G87" s="38">
        <v>1196.82</v>
      </c>
      <c r="H87" s="38">
        <v>1175.83</v>
      </c>
      <c r="I87" s="8">
        <f t="shared" si="8"/>
        <v>1186.3266666666666</v>
      </c>
      <c r="J87" s="8">
        <f t="shared" si="9"/>
        <v>10.495000397014449</v>
      </c>
      <c r="K87" s="9">
        <f t="shared" si="10"/>
        <v>0.88466361685211348</v>
      </c>
      <c r="L87" s="109">
        <f t="shared" si="11"/>
        <v>1186.3266666666666</v>
      </c>
      <c r="M87" s="18" t="s">
        <v>18</v>
      </c>
      <c r="O87" s="17"/>
      <c r="P87" s="17"/>
    </row>
    <row r="88" spans="1:16" s="16" customFormat="1" x14ac:dyDescent="0.25">
      <c r="A88" s="35">
        <v>77</v>
      </c>
      <c r="B88" s="49" t="s">
        <v>103</v>
      </c>
      <c r="C88" s="43"/>
      <c r="D88" s="31" t="s">
        <v>105</v>
      </c>
      <c r="E88" s="46">
        <v>1</v>
      </c>
      <c r="F88" s="45">
        <v>278.85000000000002</v>
      </c>
      <c r="G88" s="38">
        <v>288.85000000000002</v>
      </c>
      <c r="H88" s="38">
        <v>268.86</v>
      </c>
      <c r="I88" s="8">
        <f t="shared" si="8"/>
        <v>278.85333333333335</v>
      </c>
      <c r="J88" s="8">
        <f t="shared" si="9"/>
        <v>9.9950004168751008</v>
      </c>
      <c r="K88" s="9">
        <f t="shared" si="10"/>
        <v>3.5843216566206011</v>
      </c>
      <c r="L88" s="109">
        <f t="shared" si="11"/>
        <v>278.85333333333335</v>
      </c>
      <c r="M88" s="18" t="s">
        <v>18</v>
      </c>
      <c r="O88" s="17"/>
      <c r="P88" s="17"/>
    </row>
    <row r="89" spans="1:16" s="16" customFormat="1" x14ac:dyDescent="0.25">
      <c r="A89" s="35">
        <v>78</v>
      </c>
      <c r="B89" s="49" t="s">
        <v>89</v>
      </c>
      <c r="C89" s="43"/>
      <c r="D89" s="31" t="s">
        <v>105</v>
      </c>
      <c r="E89" s="47">
        <v>1</v>
      </c>
      <c r="F89" s="34">
        <v>662.95</v>
      </c>
      <c r="G89" s="38">
        <v>682.98</v>
      </c>
      <c r="H89" s="38">
        <v>642.91</v>
      </c>
      <c r="I89" s="8">
        <f t="shared" si="8"/>
        <v>662.94666666666672</v>
      </c>
      <c r="J89" s="8">
        <f t="shared" si="9"/>
        <v>20.035000207969411</v>
      </c>
      <c r="K89" s="9">
        <f t="shared" si="10"/>
        <v>3.0221134241018999</v>
      </c>
      <c r="L89" s="109">
        <f t="shared" si="11"/>
        <v>662.94666666666672</v>
      </c>
      <c r="M89" s="18" t="s">
        <v>18</v>
      </c>
      <c r="O89" s="17"/>
      <c r="P89" s="17"/>
    </row>
    <row r="90" spans="1:16" s="16" customFormat="1" ht="30" x14ac:dyDescent="0.25">
      <c r="A90" s="35">
        <v>79</v>
      </c>
      <c r="B90" s="42" t="s">
        <v>90</v>
      </c>
      <c r="C90" s="43"/>
      <c r="D90" s="31" t="s">
        <v>105</v>
      </c>
      <c r="E90" s="46">
        <v>1</v>
      </c>
      <c r="F90" s="8">
        <v>383.31</v>
      </c>
      <c r="G90" s="38">
        <v>393.79</v>
      </c>
      <c r="H90" s="38">
        <v>372.82</v>
      </c>
      <c r="I90" s="8">
        <f t="shared" si="8"/>
        <v>383.30666666666667</v>
      </c>
      <c r="J90" s="8">
        <f t="shared" si="9"/>
        <v>10.485000397393108</v>
      </c>
      <c r="K90" s="9">
        <f t="shared" si="10"/>
        <v>2.7354077842092774</v>
      </c>
      <c r="L90" s="109">
        <f t="shared" si="11"/>
        <v>383.30666666666667</v>
      </c>
      <c r="M90" s="18" t="s">
        <v>18</v>
      </c>
      <c r="O90" s="17"/>
      <c r="P90" s="17"/>
    </row>
    <row r="91" spans="1:16" s="16" customFormat="1" ht="30" x14ac:dyDescent="0.25">
      <c r="A91" s="35">
        <v>80</v>
      </c>
      <c r="B91" s="42" t="s">
        <v>91</v>
      </c>
      <c r="C91" s="43"/>
      <c r="D91" s="31" t="s">
        <v>105</v>
      </c>
      <c r="E91" s="46">
        <v>1</v>
      </c>
      <c r="F91" s="8">
        <v>1458.49</v>
      </c>
      <c r="G91" s="38">
        <v>1498.87</v>
      </c>
      <c r="H91" s="38">
        <v>1418.1</v>
      </c>
      <c r="I91" s="8">
        <f t="shared" si="8"/>
        <v>1458.4866666666665</v>
      </c>
      <c r="J91" s="8">
        <f t="shared" si="9"/>
        <v>40.38500010317361</v>
      </c>
      <c r="K91" s="9">
        <f t="shared" si="10"/>
        <v>2.7689660129339737</v>
      </c>
      <c r="L91" s="109">
        <f t="shared" si="11"/>
        <v>1458.4866666666665</v>
      </c>
      <c r="M91" s="18" t="s">
        <v>18</v>
      </c>
      <c r="O91" s="17"/>
      <c r="P91" s="17"/>
    </row>
    <row r="92" spans="1:16" s="16" customFormat="1" x14ac:dyDescent="0.25">
      <c r="A92" s="35">
        <v>81</v>
      </c>
      <c r="B92" s="42" t="s">
        <v>92</v>
      </c>
      <c r="C92" s="43"/>
      <c r="D92" s="31" t="s">
        <v>105</v>
      </c>
      <c r="E92" s="46">
        <v>1</v>
      </c>
      <c r="F92" s="45">
        <v>697.84</v>
      </c>
      <c r="G92" s="38">
        <v>704.72</v>
      </c>
      <c r="H92" s="38">
        <v>690.96</v>
      </c>
      <c r="I92" s="8">
        <f t="shared" si="8"/>
        <v>697.84</v>
      </c>
      <c r="J92" s="8">
        <f t="shared" si="9"/>
        <v>6.8799999999999955</v>
      </c>
      <c r="K92" s="9">
        <f t="shared" si="10"/>
        <v>0.9858993465550836</v>
      </c>
      <c r="L92" s="109">
        <f t="shared" si="11"/>
        <v>697.84</v>
      </c>
      <c r="M92" s="18" t="s">
        <v>18</v>
      </c>
      <c r="O92" s="17"/>
      <c r="P92" s="17"/>
    </row>
    <row r="93" spans="1:16" s="16" customFormat="1" x14ac:dyDescent="0.25">
      <c r="A93" s="35">
        <v>82</v>
      </c>
      <c r="B93" s="49" t="s">
        <v>93</v>
      </c>
      <c r="C93" s="43"/>
      <c r="D93" s="31" t="s">
        <v>105</v>
      </c>
      <c r="E93" s="46">
        <v>1</v>
      </c>
      <c r="F93" s="45">
        <v>785.07</v>
      </c>
      <c r="G93" s="38">
        <v>795.07</v>
      </c>
      <c r="H93" s="38">
        <v>775.06</v>
      </c>
      <c r="I93" s="8">
        <f t="shared" si="8"/>
        <v>785.06666666666661</v>
      </c>
      <c r="J93" s="8">
        <f t="shared" si="9"/>
        <v>10.005000416458481</v>
      </c>
      <c r="K93" s="9">
        <f t="shared" si="10"/>
        <v>1.2744141155475308</v>
      </c>
      <c r="L93" s="109">
        <f t="shared" si="11"/>
        <v>785.06666666666661</v>
      </c>
      <c r="M93" s="18" t="s">
        <v>18</v>
      </c>
      <c r="O93" s="17"/>
      <c r="P93" s="17"/>
    </row>
    <row r="94" spans="1:16" s="16" customFormat="1" x14ac:dyDescent="0.25">
      <c r="A94" s="35">
        <v>83</v>
      </c>
      <c r="B94" s="49" t="s">
        <v>104</v>
      </c>
      <c r="C94" s="43"/>
      <c r="D94" s="31" t="s">
        <v>105</v>
      </c>
      <c r="E94" s="46">
        <v>1</v>
      </c>
      <c r="F94" s="44">
        <v>819.96</v>
      </c>
      <c r="G94" s="53">
        <v>839</v>
      </c>
      <c r="H94" s="53">
        <v>800.92</v>
      </c>
      <c r="I94" s="8">
        <f t="shared" si="8"/>
        <v>819.96</v>
      </c>
      <c r="J94" s="8">
        <f t="shared" si="9"/>
        <v>19.04000000000002</v>
      </c>
      <c r="K94" s="9">
        <f t="shared" si="10"/>
        <v>2.3220644909507806</v>
      </c>
      <c r="L94" s="109">
        <f t="shared" si="11"/>
        <v>819.96</v>
      </c>
      <c r="M94" s="18" t="s">
        <v>18</v>
      </c>
      <c r="O94" s="17"/>
      <c r="P94" s="17"/>
    </row>
    <row r="95" spans="1:16" s="16" customFormat="1" x14ac:dyDescent="0.25">
      <c r="A95" s="35">
        <v>84</v>
      </c>
      <c r="B95" s="49" t="s">
        <v>94</v>
      </c>
      <c r="C95" s="43"/>
      <c r="D95" s="31" t="s">
        <v>105</v>
      </c>
      <c r="E95" s="46">
        <v>1</v>
      </c>
      <c r="F95" s="8">
        <v>254.1</v>
      </c>
      <c r="G95" s="53">
        <v>265</v>
      </c>
      <c r="H95" s="53">
        <v>243.19</v>
      </c>
      <c r="I95" s="8">
        <f t="shared" si="8"/>
        <v>254.09666666666666</v>
      </c>
      <c r="J95" s="8">
        <f t="shared" si="9"/>
        <v>10.905000382087721</v>
      </c>
      <c r="K95" s="9">
        <f t="shared" si="10"/>
        <v>4.2916739228198146</v>
      </c>
      <c r="L95" s="109">
        <f t="shared" si="11"/>
        <v>254.09666666666666</v>
      </c>
      <c r="M95" s="18" t="s">
        <v>18</v>
      </c>
      <c r="O95" s="17"/>
      <c r="P95" s="17"/>
    </row>
    <row r="96" spans="1:16" s="16" customFormat="1" x14ac:dyDescent="0.25">
      <c r="A96" s="35">
        <v>85</v>
      </c>
      <c r="B96" s="49" t="s">
        <v>95</v>
      </c>
      <c r="C96" s="43"/>
      <c r="D96" s="31" t="s">
        <v>105</v>
      </c>
      <c r="E96" s="46">
        <v>1</v>
      </c>
      <c r="F96" s="8">
        <v>795.3</v>
      </c>
      <c r="G96" s="53">
        <v>800</v>
      </c>
      <c r="H96" s="53">
        <v>790.59</v>
      </c>
      <c r="I96" s="8">
        <f t="shared" si="8"/>
        <v>795.29666666666662</v>
      </c>
      <c r="J96" s="8">
        <f t="shared" si="9"/>
        <v>4.7050008855826144</v>
      </c>
      <c r="K96" s="9">
        <f t="shared" si="10"/>
        <v>0.5916032447743963</v>
      </c>
      <c r="L96" s="109">
        <f t="shared" si="11"/>
        <v>795.29666666666662</v>
      </c>
      <c r="M96" s="18" t="s">
        <v>18</v>
      </c>
      <c r="O96" s="17"/>
      <c r="P96" s="17"/>
    </row>
    <row r="97" spans="1:16" s="16" customFormat="1" x14ac:dyDescent="0.25">
      <c r="A97" s="35">
        <v>86</v>
      </c>
      <c r="B97" s="49" t="s">
        <v>96</v>
      </c>
      <c r="C97" s="43"/>
      <c r="D97" s="31" t="s">
        <v>105</v>
      </c>
      <c r="E97" s="44">
        <v>1</v>
      </c>
      <c r="F97" s="44">
        <v>681.44</v>
      </c>
      <c r="G97" s="53">
        <v>690.14</v>
      </c>
      <c r="H97" s="53">
        <v>672.74</v>
      </c>
      <c r="I97" s="8">
        <f t="shared" si="8"/>
        <v>681.43999999999994</v>
      </c>
      <c r="J97" s="8">
        <f t="shared" si="9"/>
        <v>8.6999999999999886</v>
      </c>
      <c r="K97" s="9">
        <f t="shared" si="10"/>
        <v>1.276708147452452</v>
      </c>
      <c r="L97" s="109">
        <f t="shared" si="11"/>
        <v>681.43999999999994</v>
      </c>
      <c r="M97" s="18" t="s">
        <v>18</v>
      </c>
      <c r="O97" s="17"/>
      <c r="P97" s="17"/>
    </row>
    <row r="98" spans="1:16" s="16" customFormat="1" x14ac:dyDescent="0.25">
      <c r="A98" s="35">
        <v>87</v>
      </c>
      <c r="B98" s="49" t="s">
        <v>97</v>
      </c>
      <c r="C98" s="43"/>
      <c r="D98" s="31" t="s">
        <v>105</v>
      </c>
      <c r="E98" s="44">
        <v>2</v>
      </c>
      <c r="F98" s="53">
        <v>2372.66</v>
      </c>
      <c r="G98" s="53">
        <v>2472.65</v>
      </c>
      <c r="H98" s="53">
        <v>2272.66</v>
      </c>
      <c r="I98" s="8">
        <f t="shared" si="8"/>
        <v>2372.6566666666663</v>
      </c>
      <c r="J98" s="8">
        <f t="shared" si="9"/>
        <v>99.995000041668874</v>
      </c>
      <c r="K98" s="9">
        <f t="shared" si="10"/>
        <v>4.2144740723128464</v>
      </c>
      <c r="L98" s="109">
        <v>4745.32</v>
      </c>
      <c r="M98" s="18" t="s">
        <v>18</v>
      </c>
      <c r="O98" s="17"/>
      <c r="P98" s="17"/>
    </row>
    <row r="99" spans="1:16" s="16" customFormat="1" x14ac:dyDescent="0.25">
      <c r="A99" s="35">
        <v>88</v>
      </c>
      <c r="B99" s="49" t="s">
        <v>107</v>
      </c>
      <c r="C99" s="43"/>
      <c r="D99" s="31" t="s">
        <v>105</v>
      </c>
      <c r="E99" s="44">
        <v>3</v>
      </c>
      <c r="F99" s="8">
        <v>1150</v>
      </c>
      <c r="G99" s="53">
        <v>1190</v>
      </c>
      <c r="H99" s="53">
        <v>1110</v>
      </c>
      <c r="I99" s="8">
        <f t="shared" si="8"/>
        <v>1150</v>
      </c>
      <c r="J99" s="8">
        <f t="shared" si="9"/>
        <v>40</v>
      </c>
      <c r="K99" s="9">
        <f t="shared" si="10"/>
        <v>3.4782608695652173</v>
      </c>
      <c r="L99" s="109">
        <f t="shared" si="11"/>
        <v>3450</v>
      </c>
      <c r="M99" s="18" t="s">
        <v>18</v>
      </c>
      <c r="O99" s="17"/>
      <c r="P99" s="17"/>
    </row>
    <row r="100" spans="1:16" s="16" customFormat="1" x14ac:dyDescent="0.25">
      <c r="A100" s="35">
        <v>89</v>
      </c>
      <c r="B100" s="49" t="s">
        <v>98</v>
      </c>
      <c r="C100" s="43"/>
      <c r="D100" s="31" t="s">
        <v>105</v>
      </c>
      <c r="E100" s="44">
        <v>1</v>
      </c>
      <c r="F100" s="44">
        <v>543.27</v>
      </c>
      <c r="G100" s="53">
        <v>563</v>
      </c>
      <c r="H100" s="53">
        <v>523.53</v>
      </c>
      <c r="I100" s="8">
        <f t="shared" si="8"/>
        <v>543.26666666666665</v>
      </c>
      <c r="J100" s="8">
        <f t="shared" si="9"/>
        <v>19.735000211130831</v>
      </c>
      <c r="K100" s="9">
        <f t="shared" si="10"/>
        <v>3.6326543522758921</v>
      </c>
      <c r="L100" s="109">
        <f t="shared" si="11"/>
        <v>543.26666666666665</v>
      </c>
      <c r="M100" s="18" t="s">
        <v>18</v>
      </c>
      <c r="O100" s="17"/>
      <c r="P100" s="17"/>
    </row>
    <row r="101" spans="1:16" s="16" customFormat="1" x14ac:dyDescent="0.25">
      <c r="A101" s="35">
        <v>90</v>
      </c>
      <c r="B101" s="49" t="s">
        <v>99</v>
      </c>
      <c r="C101" s="43"/>
      <c r="D101" s="31" t="s">
        <v>105</v>
      </c>
      <c r="E101" s="44">
        <v>1</v>
      </c>
      <c r="F101" s="44">
        <v>462.32</v>
      </c>
      <c r="G101" s="53">
        <v>472</v>
      </c>
      <c r="H101" s="53">
        <v>452.65</v>
      </c>
      <c r="I101" s="8">
        <f t="shared" si="8"/>
        <v>462.32333333333327</v>
      </c>
      <c r="J101" s="8">
        <f t="shared" si="9"/>
        <v>9.6750004306632231</v>
      </c>
      <c r="K101" s="9">
        <f t="shared" si="10"/>
        <v>2.0926913553998769</v>
      </c>
      <c r="L101" s="109">
        <f t="shared" si="11"/>
        <v>462.32333333333327</v>
      </c>
      <c r="M101" s="18" t="s">
        <v>18</v>
      </c>
      <c r="O101" s="17"/>
      <c r="P101" s="17"/>
    </row>
    <row r="102" spans="1:16" s="16" customFormat="1" x14ac:dyDescent="0.25">
      <c r="A102" s="39"/>
      <c r="B102" s="58" t="s">
        <v>14</v>
      </c>
      <c r="C102" s="59"/>
      <c r="D102" s="25"/>
      <c r="E102" s="40"/>
      <c r="F102" s="32"/>
      <c r="G102" s="32"/>
      <c r="H102" s="10"/>
      <c r="I102" s="10"/>
      <c r="J102" s="10"/>
      <c r="K102" s="10"/>
      <c r="L102" s="29">
        <v>298996.73</v>
      </c>
      <c r="M102" s="18"/>
      <c r="O102" s="17"/>
      <c r="P102" s="17"/>
    </row>
    <row r="103" spans="1:16" s="16" customFormat="1" x14ac:dyDescent="0.25">
      <c r="A103" s="63" t="s">
        <v>110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O103" s="17"/>
      <c r="P103" s="17"/>
    </row>
    <row r="104" spans="1:16" s="19" customFormat="1" ht="28.5" customHeight="1" x14ac:dyDescent="0.25">
      <c r="A104" s="12"/>
      <c r="B104" s="12"/>
      <c r="C104" s="12"/>
      <c r="D104" s="12"/>
      <c r="E104" s="12"/>
      <c r="F104" s="54"/>
      <c r="G104" s="55"/>
      <c r="H104" s="55"/>
      <c r="I104" s="56"/>
      <c r="J104" s="56"/>
      <c r="K104" s="57"/>
      <c r="L104" s="12"/>
      <c r="O104" s="20"/>
      <c r="P104" s="20"/>
    </row>
    <row r="105" spans="1:16" s="23" customFormat="1" ht="20.25" customHeight="1" x14ac:dyDescent="0.25">
      <c r="A105" s="6"/>
      <c r="B105" s="14"/>
      <c r="C105" s="11"/>
      <c r="D105" s="11"/>
      <c r="E105" s="11"/>
      <c r="F105" s="2"/>
      <c r="G105" s="2"/>
      <c r="H105" s="5"/>
      <c r="I105" s="5"/>
      <c r="J105" s="2"/>
      <c r="K105" s="22"/>
      <c r="L105" s="2"/>
      <c r="O105" s="24"/>
      <c r="P105" s="24"/>
    </row>
    <row r="106" spans="1:16" s="23" customFormat="1" ht="20.25" customHeight="1" x14ac:dyDescent="0.25">
      <c r="A106" s="6"/>
      <c r="B106" s="13"/>
      <c r="C106" s="11"/>
      <c r="D106" s="11"/>
      <c r="E106" s="11"/>
      <c r="F106" s="2"/>
      <c r="G106" s="2"/>
      <c r="H106" s="5"/>
      <c r="I106" s="5"/>
      <c r="J106" s="2"/>
      <c r="K106" s="22"/>
      <c r="L106" s="2"/>
      <c r="O106" s="24"/>
      <c r="P106" s="24"/>
    </row>
    <row r="107" spans="1:16" s="21" customFormat="1" x14ac:dyDescent="0.25">
      <c r="A107" s="6"/>
      <c r="B107" s="14"/>
      <c r="C107" s="11"/>
      <c r="D107" s="11"/>
      <c r="E107" s="11"/>
      <c r="F107" s="2"/>
      <c r="G107" s="2"/>
      <c r="H107" s="5"/>
      <c r="I107" s="5"/>
      <c r="J107" s="2"/>
      <c r="K107" s="22"/>
      <c r="L107" s="2"/>
      <c r="O107" s="15"/>
      <c r="P107" s="15"/>
    </row>
    <row r="108" spans="1:16" ht="32.25" customHeight="1" x14ac:dyDescent="0.25">
      <c r="K108" s="22"/>
      <c r="O108" s="15"/>
      <c r="P108" s="15"/>
    </row>
    <row r="109" spans="1:16" x14ac:dyDescent="0.25">
      <c r="K109" s="22"/>
      <c r="O109" s="15"/>
      <c r="P109" s="15"/>
    </row>
    <row r="110" spans="1:16" x14ac:dyDescent="0.25">
      <c r="K110" s="22"/>
      <c r="O110" s="15"/>
      <c r="P110" s="15"/>
    </row>
    <row r="111" spans="1:16" x14ac:dyDescent="0.25">
      <c r="K111" s="22"/>
      <c r="O111" s="15"/>
      <c r="P111" s="15"/>
    </row>
    <row r="112" spans="1:16" x14ac:dyDescent="0.25">
      <c r="K112" s="22"/>
      <c r="O112" s="15"/>
      <c r="P112" s="15"/>
    </row>
    <row r="113" spans="11:16" x14ac:dyDescent="0.25">
      <c r="K113" s="22"/>
      <c r="O113" s="15"/>
      <c r="P113" s="15"/>
    </row>
    <row r="114" spans="11:16" x14ac:dyDescent="0.25">
      <c r="K114" s="22"/>
      <c r="O114" s="15"/>
      <c r="P114" s="15"/>
    </row>
    <row r="115" spans="11:16" x14ac:dyDescent="0.25">
      <c r="O115" s="15"/>
      <c r="P115" s="15"/>
    </row>
    <row r="116" spans="11:16" x14ac:dyDescent="0.25">
      <c r="O116" s="15"/>
      <c r="P116" s="15"/>
    </row>
    <row r="117" spans="11:16" x14ac:dyDescent="0.25">
      <c r="O117" s="15"/>
      <c r="P117" s="15"/>
    </row>
    <row r="118" spans="11:16" x14ac:dyDescent="0.25">
      <c r="O118" s="15"/>
      <c r="P118" s="15"/>
    </row>
    <row r="119" spans="11:16" x14ac:dyDescent="0.25">
      <c r="O119" s="15"/>
      <c r="P119" s="15"/>
    </row>
    <row r="120" spans="11:16" x14ac:dyDescent="0.25">
      <c r="O120" s="15"/>
      <c r="P120" s="15"/>
    </row>
    <row r="121" spans="11:16" x14ac:dyDescent="0.25">
      <c r="O121" s="15"/>
      <c r="P121" s="15"/>
    </row>
    <row r="122" spans="11:16" x14ac:dyDescent="0.25">
      <c r="O122" s="15"/>
      <c r="P122" s="15"/>
    </row>
    <row r="123" spans="11:16" x14ac:dyDescent="0.25">
      <c r="O123" s="15"/>
      <c r="P123" s="15"/>
    </row>
    <row r="124" spans="11:16" x14ac:dyDescent="0.25">
      <c r="O124" s="15"/>
      <c r="P124" s="15"/>
    </row>
    <row r="125" spans="11:16" x14ac:dyDescent="0.25">
      <c r="O125" s="15"/>
      <c r="P125" s="15"/>
    </row>
    <row r="126" spans="11:16" x14ac:dyDescent="0.25">
      <c r="O126" s="15"/>
      <c r="P126" s="15"/>
    </row>
    <row r="127" spans="11:16" x14ac:dyDescent="0.25">
      <c r="O127" s="15"/>
      <c r="P127" s="15"/>
    </row>
    <row r="128" spans="11:16" x14ac:dyDescent="0.25">
      <c r="O128" s="15"/>
      <c r="P128" s="15"/>
    </row>
    <row r="129" spans="15:16" x14ac:dyDescent="0.25">
      <c r="O129" s="15"/>
      <c r="P129" s="15"/>
    </row>
    <row r="130" spans="15:16" x14ac:dyDescent="0.25">
      <c r="O130" s="15"/>
      <c r="P130" s="15"/>
    </row>
    <row r="131" spans="15:16" x14ac:dyDescent="0.25">
      <c r="O131" s="15"/>
      <c r="P131" s="15"/>
    </row>
    <row r="132" spans="15:16" x14ac:dyDescent="0.25">
      <c r="O132" s="15"/>
      <c r="P132" s="15"/>
    </row>
    <row r="133" spans="15:16" x14ac:dyDescent="0.25">
      <c r="O133" s="15"/>
      <c r="P133" s="15"/>
    </row>
    <row r="134" spans="15:16" x14ac:dyDescent="0.25">
      <c r="O134" s="15"/>
      <c r="P134" s="15"/>
    </row>
  </sheetData>
  <mergeCells count="22"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  <mergeCell ref="B102:C102"/>
    <mergeCell ref="G10:G11"/>
    <mergeCell ref="H10:H11"/>
    <mergeCell ref="A103:L103"/>
    <mergeCell ref="I9:I11"/>
    <mergeCell ref="C82:C83"/>
  </mergeCells>
  <pageMargins left="0" right="0" top="0" bottom="0" header="0" footer="0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6"/>
      <c r="G12" s="27"/>
    </row>
    <row r="13" spans="6:7" ht="15" customHeight="1" x14ac:dyDescent="0.25">
      <c r="F13" s="26"/>
      <c r="G13" s="27"/>
    </row>
    <row r="14" spans="6:7" ht="15" customHeight="1" x14ac:dyDescent="0.25">
      <c r="F14" s="26"/>
      <c r="G14" s="27"/>
    </row>
    <row r="15" spans="6:7" ht="15" customHeight="1" x14ac:dyDescent="0.25">
      <c r="F15" s="26"/>
      <c r="G15" s="27"/>
    </row>
    <row r="16" spans="6:7" ht="15" customHeight="1" x14ac:dyDescent="0.25">
      <c r="F16" s="26"/>
      <c r="G16" s="27"/>
    </row>
    <row r="17" spans="6:7" ht="15" customHeight="1" x14ac:dyDescent="0.25">
      <c r="F17" s="26"/>
      <c r="G17" s="27"/>
    </row>
    <row r="18" spans="6:7" ht="15" customHeight="1" x14ac:dyDescent="0.25">
      <c r="F18" s="26"/>
      <c r="G18" s="27"/>
    </row>
    <row r="19" spans="6:7" ht="15" customHeight="1" x14ac:dyDescent="0.25">
      <c r="F19" s="26"/>
      <c r="G19" s="27"/>
    </row>
    <row r="20" spans="6:7" ht="15" customHeight="1" x14ac:dyDescent="0.25">
      <c r="F20" s="26"/>
      <c r="G20" s="27"/>
    </row>
    <row r="21" spans="6:7" ht="15" customHeight="1" x14ac:dyDescent="0.25">
      <c r="F21" s="26"/>
      <c r="G21" s="27"/>
    </row>
    <row r="22" spans="6:7" ht="15" customHeight="1" x14ac:dyDescent="0.25">
      <c r="F22" s="26"/>
      <c r="G22" s="27"/>
    </row>
    <row r="23" spans="6:7" ht="15" customHeight="1" x14ac:dyDescent="0.25">
      <c r="F23" s="26"/>
      <c r="G23" s="27"/>
    </row>
    <row r="24" spans="6:7" ht="15" customHeight="1" x14ac:dyDescent="0.25">
      <c r="F24" s="26"/>
      <c r="G24" s="27"/>
    </row>
    <row r="25" spans="6:7" ht="15" customHeight="1" x14ac:dyDescent="0.25">
      <c r="F25" s="26"/>
      <c r="G25" s="27"/>
    </row>
    <row r="26" spans="6:7" ht="15" customHeight="1" x14ac:dyDescent="0.25">
      <c r="F26" s="26"/>
      <c r="G26" s="27"/>
    </row>
    <row r="27" spans="6:7" ht="15" customHeight="1" x14ac:dyDescent="0.25">
      <c r="F27" s="26"/>
      <c r="G27" s="27"/>
    </row>
    <row r="28" spans="6:7" ht="15" customHeight="1" x14ac:dyDescent="0.25">
      <c r="F28" s="26"/>
      <c r="G28" s="27"/>
    </row>
    <row r="29" spans="6:7" ht="15" customHeight="1" x14ac:dyDescent="0.25">
      <c r="F29" s="26"/>
      <c r="G29" s="27"/>
    </row>
    <row r="30" spans="6:7" ht="15" customHeight="1" x14ac:dyDescent="0.25">
      <c r="F30" s="26"/>
      <c r="G30" s="27"/>
    </row>
    <row r="31" spans="6:7" ht="15" customHeight="1" x14ac:dyDescent="0.25">
      <c r="F31" s="26"/>
      <c r="G31" s="27"/>
    </row>
    <row r="32" spans="6:7" ht="15" customHeight="1" x14ac:dyDescent="0.25">
      <c r="F32" s="26"/>
      <c r="G32" s="27"/>
    </row>
    <row r="33" spans="6:7" ht="15" customHeight="1" x14ac:dyDescent="0.25">
      <c r="F33" s="26"/>
      <c r="G33" s="27"/>
    </row>
    <row r="34" spans="6:7" ht="15" customHeight="1" x14ac:dyDescent="0.25">
      <c r="F34" s="26"/>
      <c r="G34" s="27"/>
    </row>
    <row r="35" spans="6:7" ht="15" customHeight="1" x14ac:dyDescent="0.25">
      <c r="F35" s="26"/>
      <c r="G35" s="27"/>
    </row>
    <row r="36" spans="6:7" ht="15" customHeight="1" x14ac:dyDescent="0.25">
      <c r="F36" s="26"/>
      <c r="G36" s="27"/>
    </row>
    <row r="37" spans="6:7" ht="15" customHeight="1" x14ac:dyDescent="0.25">
      <c r="F37" s="26"/>
      <c r="G37" s="27"/>
    </row>
    <row r="38" spans="6:7" ht="15" customHeight="1" x14ac:dyDescent="0.25">
      <c r="F38" s="28">
        <v>855</v>
      </c>
      <c r="G38" s="27"/>
    </row>
    <row r="39" spans="6:7" ht="15" customHeight="1" x14ac:dyDescent="0.25">
      <c r="F39" s="28">
        <v>535</v>
      </c>
      <c r="G39" s="27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2026-08-04T13:36:00Z</cp:lastPrinted>
  <dcterms:created xsi:type="dcterms:W3CDTF">2015-09-21T09:17:53Z</dcterms:created>
  <dcterms:modified xsi:type="dcterms:W3CDTF">2026-08-05T06:42:37Z</dcterms:modified>
</cp:coreProperties>
</file>