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48\обмен-гз\Цюрик О.П,\ЗАКУПКИ 2026\Янучек М.А\ЕП п.4\Электроды 2\"/>
    </mc:Choice>
  </mc:AlternateContent>
  <bookViews>
    <workbookView xWindow="0" yWindow="0" windowWidth="28800" windowHeight="12135"/>
  </bookViews>
  <sheets>
    <sheet name="НМЦК (2)" sheetId="1" r:id="rId1"/>
  </sheets>
  <definedNames>
    <definedName name="_xlnm.Print_Area" localSheetId="0">'НМЦК (2)'!$A$1:$R$7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P5" i="1"/>
  <c r="O5" i="1"/>
  <c r="K5" i="1"/>
  <c r="L5" i="1" s="1"/>
  <c r="M5" i="1" s="1"/>
  <c r="N5" i="1" s="1"/>
  <c r="H5" i="1"/>
  <c r="I5" i="1" s="1"/>
  <c r="J5" i="1" s="1"/>
  <c r="Q6" i="1" l="1"/>
  <c r="P6" i="1"/>
  <c r="O6" i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<sst xmlns="http://schemas.openxmlformats.org/spreadsheetml/2006/main" count="25" uniqueCount="25">
  <si>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</si>
  <si>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</si>
  <si>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</si>
  <si>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</si>
  <si>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</si>
  <si>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</si>
  <si>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</si>
  <si>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</si>
  <si>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НМЦК Поставщик №1</t>
  </si>
  <si>
    <t>НМЦК Поставщик №2</t>
  </si>
  <si>
    <t>НМЦК Поставщик №3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</si>
  <si>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</si>
  <si>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</si>
  <si>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</si>
  <si>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</si>
  <si>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</si>
  <si>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 xml:space="preserve">Приложение № 2 к заявке 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</si>
  <si>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</si>
  <si>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</si>
  <si>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упак</t>
  </si>
  <si>
    <t>Электроды ОК-46</t>
  </si>
  <si>
    <t xml:space="preserve">Поставщик 1                  Счет № УТ-4446 от 20.05.2026   
</t>
  </si>
  <si>
    <t xml:space="preserve">Поставщик 2                   Счет № 2155 от 20.05.2026 
</t>
  </si>
  <si>
    <t xml:space="preserve">Поставщик 3                   Счет № Счт-03985 от 20.05.2026 </t>
  </si>
  <si>
    <t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 и составляет:                                                                    48 600,00 (сорок восемь тысяч шестьсот рублей)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</si>
</sst>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/>
    <xf numFmtId="4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2" xfId="0" applyNumberFormat="1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/>
    <xf numFmtId="0" fontId="9" fillId="0" borderId="2" xfId="0" applyFont="1" applyFill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0" y="22955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48550" y="22669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0" y="29432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"/>
  <sheetViews>
    <sheetView tabSelected="1" zoomScaleNormal="100" workbookViewId="0">
      <selection activeCell="A7" sqref="A7:Q7"/>
    </sheetView>
  </sheetViews>
  <sheetFormatPr defaultRowHeight="12.75" x14ac:dyDescent="0.2"/>
  <cols>
    <col min="1" max="1" width="3.7109375" style="1" customWidth="1"/>
    <col min="2" max="2" width="36.28515625" style="1" customWidth="1"/>
    <col min="3" max="3" width="5.85546875" style="1" customWidth="1"/>
    <col min="4" max="4" width="6.85546875" style="1" customWidth="1"/>
    <col min="5" max="5" width="16" style="1" customWidth="1"/>
    <col min="6" max="6" width="17.28515625" style="1" customWidth="1"/>
    <col min="7" max="7" width="15.85546875" style="1" customWidth="1"/>
    <col min="8" max="8" width="15.5703125" style="1" customWidth="1"/>
    <col min="9" max="9" width="15.42578125" style="1" customWidth="1"/>
    <col min="10" max="10" width="19.42578125" style="1" customWidth="1"/>
    <col min="11" max="11" width="35.140625" style="1" customWidth="1"/>
    <col min="12" max="12" width="13.5703125" style="1" customWidth="1"/>
    <col min="13" max="13" width="15.7109375" style="1" customWidth="1"/>
    <col min="14" max="14" width="13.85546875" style="1" customWidth="1"/>
    <col min="15" max="17" width="11.28515625" style="1" bestFit="1" customWidth="1"/>
    <col min="18" max="16384" width="9.140625" style="1"/>
  </cols>
  <sheetData>
    <row r="1" spans="1:29" ht="27.75" customHeight="1" x14ac:dyDescent="0.25">
      <c r="B1" s="2"/>
      <c r="C1" s="2"/>
      <c r="K1" s="28" t="s">
        <v>16</v>
      </c>
      <c r="L1" s="28"/>
      <c r="M1" s="28"/>
      <c r="N1" s="28"/>
      <c r="O1" s="28"/>
      <c r="P1" s="28"/>
      <c r="Q1" s="28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</row>
    <row r="2" spans="1:29" ht="39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5"/>
      <c r="M2" s="6"/>
      <c r="N2" s="6"/>
      <c r="O2" s="7"/>
      <c r="P2" s="7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54" customHeight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2" t="s">
        <v>5</v>
      </c>
      <c r="F3" s="32"/>
      <c r="G3" s="32"/>
      <c r="H3" s="33" t="s">
        <v>6</v>
      </c>
      <c r="I3" s="33"/>
      <c r="J3" s="33"/>
      <c r="K3" s="34" t="s">
        <v>7</v>
      </c>
      <c r="L3" s="35"/>
      <c r="M3" s="35"/>
      <c r="N3" s="35"/>
      <c r="O3" s="36" t="s">
        <v>8</v>
      </c>
      <c r="P3" s="37" t="s">
        <v>9</v>
      </c>
      <c r="Q3" s="37" t="s">
        <v>10</v>
      </c>
    </row>
    <row r="4" spans="1:29" ht="175.5" customHeight="1" x14ac:dyDescent="0.2">
      <c r="A4" s="31"/>
      <c r="B4" s="31"/>
      <c r="C4" s="31"/>
      <c r="D4" s="31"/>
      <c r="E4" s="8" t="s">
        <v>21</v>
      </c>
      <c r="F4" s="8" t="s">
        <v>22</v>
      </c>
      <c r="G4" s="9" t="s">
        <v>23</v>
      </c>
      <c r="H4" s="8" t="s">
        <v>11</v>
      </c>
      <c r="I4" s="8" t="s">
        <v>12</v>
      </c>
      <c r="J4" s="10" t="s">
        <v>17</v>
      </c>
      <c r="K4" s="11" t="s">
        <v>18</v>
      </c>
      <c r="L4" s="12" t="s">
        <v>13</v>
      </c>
      <c r="M4" s="12" t="s">
        <v>14</v>
      </c>
      <c r="N4" s="13" t="s">
        <v>15</v>
      </c>
      <c r="O4" s="36"/>
      <c r="P4" s="37"/>
      <c r="Q4" s="37"/>
    </row>
    <row r="5" spans="1:29" ht="19.5" customHeight="1" x14ac:dyDescent="0.2">
      <c r="A5" s="21"/>
      <c r="B5" s="24" t="s">
        <v>20</v>
      </c>
      <c r="C5" s="20" t="s">
        <v>19</v>
      </c>
      <c r="D5" s="14">
        <v>15</v>
      </c>
      <c r="E5" s="25">
        <v>3240</v>
      </c>
      <c r="F5" s="25">
        <v>3330</v>
      </c>
      <c r="G5" s="26">
        <v>3420</v>
      </c>
      <c r="H5" s="15">
        <f t="shared" ref="H5" si="0">AVERAGE(E5:G5)</f>
        <v>3330</v>
      </c>
      <c r="I5" s="16">
        <f t="shared" ref="I5" si="1">SQRT(((SUM((POWER(E5-H5,2)),(POWER(F5-H5,2)),(POWER(G5-H5,2)))/(COLUMNS(E5:G5)-1))))</f>
        <v>90</v>
      </c>
      <c r="J5" s="16">
        <f t="shared" ref="J5" si="2">I5/H5*100</f>
        <v>2.7027027027027026</v>
      </c>
      <c r="K5" s="15">
        <f t="shared" ref="K5" si="3">((D5/3)*(SUM(E5:G5)))</f>
        <v>49950</v>
      </c>
      <c r="L5" s="15">
        <f t="shared" ref="L5" si="4">K5/D5</f>
        <v>3330</v>
      </c>
      <c r="M5" s="15">
        <f t="shared" ref="M5" si="5">ROUND(L5,2)</f>
        <v>3330</v>
      </c>
      <c r="N5" s="17">
        <f t="shared" ref="N5" si="6">M5*D5</f>
        <v>49950</v>
      </c>
      <c r="O5" s="18">
        <f t="shared" ref="O5" si="7">D5*E5</f>
        <v>48600</v>
      </c>
      <c r="P5" s="16">
        <f t="shared" ref="P5" si="8">D5*F5</f>
        <v>49950</v>
      </c>
      <c r="Q5" s="16">
        <f t="shared" ref="Q5" si="9">D5*G5</f>
        <v>51300</v>
      </c>
    </row>
    <row r="6" spans="1:29" ht="16.5" customHeight="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17">
        <v>1241</v>
      </c>
      <c r="O6" s="23">
        <f>SUM(O5:O5)</f>
        <v>48600</v>
      </c>
      <c r="P6" s="22">
        <f>SUM(P5:P5)</f>
        <v>49950</v>
      </c>
      <c r="Q6" s="16">
        <f>SUM(Q5:Q5)</f>
        <v>51300</v>
      </c>
    </row>
    <row r="7" spans="1:29" s="19" customFormat="1" ht="102.75" customHeight="1" x14ac:dyDescent="0.25">
      <c r="A7" s="42" t="s">
        <v>24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29" ht="98.25" customHeight="1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10" spans="1:29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</sheetData>
  <mergeCells count="16">
    <mergeCell ref="A10:O10"/>
    <mergeCell ref="K1:Q1"/>
    <mergeCell ref="A2:K2"/>
    <mergeCell ref="A3:A4"/>
    <mergeCell ref="B3:B4"/>
    <mergeCell ref="C3:C4"/>
    <mergeCell ref="D3:D4"/>
    <mergeCell ref="E3:G3"/>
    <mergeCell ref="H3:J3"/>
    <mergeCell ref="K3:N3"/>
    <mergeCell ref="O3:O4"/>
    <mergeCell ref="P3:P4"/>
    <mergeCell ref="Q3:Q4"/>
    <mergeCell ref="A6:M6"/>
    <mergeCell ref="A8:Q8"/>
    <mergeCell ref="A7:Q7"/>
  </mergeCell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(2)</vt:lpstr>
      <vt:lpstr>'НМЦК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2024-03-21T09:30:15Z</cp:lastPrinted>
  <dcterms:created xsi:type="dcterms:W3CDTF">2024-01-18T02:15:44Z</dcterms:created>
  <dcterms:modified xsi:type="dcterms:W3CDTF">2026-05-21T06:56:54Z</dcterms:modified>
</cp:coreProperties>
</file>