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molaevRK\Desktop\Карточки закупок 2026 (если тормозит облако)\21. Весы электронные (делает МИА)\№3 от 22.06.2026\"/>
    </mc:Choice>
  </mc:AlternateContent>
  <bookViews>
    <workbookView xWindow="0" yWindow="0" windowWidth="28800" windowHeight="12435"/>
  </bookViews>
  <sheets>
    <sheet name="Расчет цены" sheetId="1" r:id="rId1"/>
  </sheets>
  <definedNames>
    <definedName name="_xlnm._FilterDatabase" localSheetId="0" hidden="1">'Расчет цены'!$G$3:$G$6</definedName>
    <definedName name="_xlnm.Print_Area" localSheetId="0">'Расчет цены'!$A$3:$Q$6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7" i="1"/>
  <c r="Q6" i="1"/>
  <c r="L6" i="1" l="1"/>
  <c r="P6" i="1" s="1"/>
  <c r="M6" i="1" l="1"/>
  <c r="N6" i="1" s="1"/>
  <c r="O6" i="1"/>
  <c r="Q7" i="1" l="1"/>
</calcChain>
</file>

<file path=xl/sharedStrings.xml><?xml version="1.0" encoding="utf-8"?>
<sst xmlns="http://schemas.openxmlformats.org/spreadsheetml/2006/main" count="26" uniqueCount="24">
  <si>
    <t>№</t>
  </si>
  <si>
    <t>Ед. изм</t>
  </si>
  <si>
    <t>Кол-во</t>
  </si>
  <si>
    <t>Данные реестра контрактов (руб./ед.изм.)</t>
  </si>
  <si>
    <t>Данные статистики</t>
  </si>
  <si>
    <t>Оценка однородности совокупности значений выявленных цен, используемых в расчете Н(М)ЦК</t>
  </si>
  <si>
    <t>Н(М)ЦК,  определяемая методом сопоставимых рыночных цен (анализа рынка)</t>
  </si>
  <si>
    <t xml:space="preserve">Номер сведений о контракте №___ от </t>
  </si>
  <si>
    <r>
      <t>Средняя арифметическая цена за единицу     &lt;</t>
    </r>
    <r>
      <rPr>
        <b/>
        <i/>
        <sz val="8"/>
        <color indexed="8"/>
        <rFont val="Times New Roman"/>
        <family val="1"/>
        <charset val="204"/>
      </rPr>
      <t>ц</t>
    </r>
    <r>
      <rPr>
        <b/>
        <sz val="8"/>
        <color indexed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</si>
  <si>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</si>
  <si>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8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</si>
  <si>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8"/>
        <color indexed="8"/>
        <rFont val="Times New Roman"/>
        <family val="1"/>
        <charset val="204"/>
      </rPr>
      <t>Расчет Н(М)ЦК по формуле</t>
    </r>
    <r>
      <rPr>
        <sz val="8"/>
        <color indexed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</si>
  <si>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</si>
  <si>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Наименование объекта</t>
  </si>
  <si>
    <t xml:space="preserve">Обоснование начальной (максимальной) цены контракта
</t>
  </si>
  <si>
    <t>В результате произведенного расчета, начальная(максимальная) цена контракта с учетом метода сопоставления рыночных цен составила:</t>
  </si>
  <si>
    <t>Ценовая информация стоимости объекта закупки, (руб.) за ед.изм.</t>
  </si>
  <si>
    <t xml:space="preserve">Источник № 1 скриншоты из сети интернет </t>
  </si>
  <si>
    <t xml:space="preserve">Источник № 2 скриншоты из сети интернет </t>
  </si>
  <si>
    <t xml:space="preserve">Источник № 3 скриншоты из сети интернет           </t>
  </si>
  <si>
    <t>шт.</t>
  </si>
  <si>
    <t>весы напольные, электроные</t>
  </si>
  <si>
    <t>Н(М)ЦК  (руб.)
по минимальному предложению</t>
  </si>
  <si>
    <t xml:space="preserve">Н(М)ЦК  (руб.)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</si>
</sst>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ahoma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27">
    <xf numFmtId="0" fontId="0" fillId="0" borderId="0" xfId="0"/>
    <xf numFmtId="0" fontId="2" fillId="0" borderId="0" xfId="0" applyFont="1" applyProtection="1"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16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12" fillId="0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4" fontId="9" fillId="0" borderId="2" xfId="0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right" vertical="center" wrapText="1"/>
      <protection locked="0"/>
    </xf>
    <xf numFmtId="0" fontId="14" fillId="0" borderId="0" xfId="0" applyFont="1" applyAlignment="1">
      <alignment horizontal="right" vertical="center" wrapText="1"/>
    </xf>
    <xf numFmtId="0" fontId="10" fillId="0" borderId="0" xfId="0" applyFont="1" applyBorder="1" applyAlignment="1" applyProtection="1">
      <alignment horizontal="center" wrapText="1"/>
      <protection locked="0"/>
    </xf>
    <xf numFmtId="0" fontId="0" fillId="0" borderId="0" xfId="0" applyBorder="1" applyAlignment="1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2" fontId="3" fillId="0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4</xdr:row>
      <xdr:rowOff>952500</xdr:rowOff>
    </xdr:from>
    <xdr:to>
      <xdr:col>14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01025" y="1981200"/>
          <a:ext cx="695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4</xdr:row>
      <xdr:rowOff>923925</xdr:rowOff>
    </xdr:from>
    <xdr:to>
      <xdr:col>12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81875" y="1952625"/>
          <a:ext cx="8001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4</xdr:row>
      <xdr:rowOff>1600200</xdr:rowOff>
    </xdr:from>
    <xdr:to>
      <xdr:col>14</xdr:col>
      <xdr:colOff>1504950</xdr:colOff>
      <xdr:row>4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163050" y="321945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266700</xdr:colOff>
      <xdr:row>4</xdr:row>
      <xdr:rowOff>1400175</xdr:rowOff>
    </xdr:from>
    <xdr:to>
      <xdr:col>14</xdr:col>
      <xdr:colOff>419100</xdr:colOff>
      <xdr:row>4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63050" y="24288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"/>
  <sheetViews>
    <sheetView tabSelected="1" zoomScaleNormal="100" workbookViewId="0">
      <selection activeCell="U5" sqref="U5"/>
    </sheetView>
  </sheetViews>
  <sheetFormatPr defaultColWidth="9.140625" defaultRowHeight="12.75" x14ac:dyDescent="0.2"/>
  <cols>
    <col min="1" max="1" width="4.7109375" style="1" customWidth="1"/>
    <col min="2" max="2" width="25.5703125" style="1" customWidth="1"/>
    <col min="3" max="3" width="10" style="1" customWidth="1"/>
    <col min="4" max="4" width="8.28515625" style="1" customWidth="1"/>
    <col min="5" max="5" width="15.85546875" style="1" customWidth="1"/>
    <col min="6" max="6" width="18" style="1" customWidth="1"/>
    <col min="7" max="7" width="15.42578125" style="1" customWidth="1"/>
    <col min="8" max="8" width="6.5703125" style="1" hidden="1" customWidth="1"/>
    <col min="9" max="9" width="7.42578125" style="1" hidden="1" customWidth="1"/>
    <col min="10" max="10" width="10.5703125" style="1" hidden="1" customWidth="1"/>
    <col min="11" max="11" width="0.140625" style="1" customWidth="1"/>
    <col min="12" max="12" width="15.5703125" style="1" customWidth="1"/>
    <col min="13" max="13" width="12.28515625" style="1" customWidth="1"/>
    <col min="14" max="14" width="10.7109375" style="1" customWidth="1"/>
    <col min="15" max="15" width="28.42578125" style="1" customWidth="1"/>
    <col min="16" max="16" width="15.28515625" style="1" customWidth="1"/>
    <col min="17" max="17" width="16" style="1" customWidth="1"/>
    <col min="18" max="18" width="15.5703125" style="1" customWidth="1"/>
    <col min="19" max="16384" width="9.140625" style="1"/>
  </cols>
  <sheetData>
    <row r="1" spans="1:18" ht="15.75" x14ac:dyDescent="0.2">
      <c r="O1" s="15"/>
      <c r="P1" s="16"/>
      <c r="Q1" s="16"/>
    </row>
    <row r="2" spans="1:18" ht="15.75" x14ac:dyDescent="0.2">
      <c r="O2" s="15"/>
      <c r="P2" s="16"/>
      <c r="Q2" s="16"/>
    </row>
    <row r="3" spans="1:18" ht="42" customHeight="1" x14ac:dyDescent="0.2">
      <c r="A3" s="19" t="s">
        <v>14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0"/>
      <c r="P3" s="20"/>
      <c r="Q3" s="20"/>
    </row>
    <row r="4" spans="1:18" ht="50.25" customHeight="1" x14ac:dyDescent="0.2">
      <c r="A4" s="21" t="s">
        <v>0</v>
      </c>
      <c r="B4" s="21" t="s">
        <v>13</v>
      </c>
      <c r="C4" s="21" t="s">
        <v>1</v>
      </c>
      <c r="D4" s="21" t="s">
        <v>2</v>
      </c>
      <c r="E4" s="23" t="s">
        <v>16</v>
      </c>
      <c r="F4" s="23"/>
      <c r="G4" s="23"/>
      <c r="H4" s="23" t="s">
        <v>3</v>
      </c>
      <c r="I4" s="23"/>
      <c r="J4" s="23"/>
      <c r="K4" s="23" t="s">
        <v>4</v>
      </c>
      <c r="L4" s="24" t="s">
        <v>5</v>
      </c>
      <c r="M4" s="24"/>
      <c r="N4" s="24"/>
      <c r="O4" s="25" t="s">
        <v>6</v>
      </c>
      <c r="P4" s="25"/>
      <c r="Q4" s="25"/>
    </row>
    <row r="5" spans="1:18" ht="150" customHeight="1" x14ac:dyDescent="0.2">
      <c r="A5" s="21"/>
      <c r="B5" s="21"/>
      <c r="C5" s="21"/>
      <c r="D5" s="22"/>
      <c r="E5" s="7" t="s">
        <v>17</v>
      </c>
      <c r="F5" s="7" t="s">
        <v>18</v>
      </c>
      <c r="G5" s="7" t="s">
        <v>19</v>
      </c>
      <c r="H5" s="6" t="s">
        <v>7</v>
      </c>
      <c r="I5" s="6" t="s">
        <v>7</v>
      </c>
      <c r="J5" s="6" t="s">
        <v>7</v>
      </c>
      <c r="K5" s="23"/>
      <c r="L5" s="6" t="s">
        <v>8</v>
      </c>
      <c r="M5" s="6" t="s">
        <v>9</v>
      </c>
      <c r="N5" s="7" t="s">
        <v>10</v>
      </c>
      <c r="O5" s="9" t="s">
        <v>11</v>
      </c>
      <c r="P5" s="26" t="s">
        <v>12</v>
      </c>
      <c r="Q5" s="26" t="s">
        <v>23</v>
      </c>
      <c r="R5" s="26" t="s">
        <v>22</v>
      </c>
    </row>
    <row r="6" spans="1:18" ht="64.5" customHeight="1" x14ac:dyDescent="0.2">
      <c r="A6" s="5">
        <v>1</v>
      </c>
      <c r="B6" s="14" t="s">
        <v>21</v>
      </c>
      <c r="C6" s="10" t="s">
        <v>20</v>
      </c>
      <c r="D6" s="5">
        <v>1</v>
      </c>
      <c r="E6" s="8">
        <v>14200</v>
      </c>
      <c r="F6" s="8">
        <v>12350</v>
      </c>
      <c r="G6" s="8">
        <v>12220</v>
      </c>
      <c r="H6" s="12"/>
      <c r="I6" s="12"/>
      <c r="J6" s="12"/>
      <c r="K6" s="11"/>
      <c r="L6" s="4">
        <f>(E6+F6+G6)/3</f>
        <v>12923.33</v>
      </c>
      <c r="M6" s="3">
        <f>SQRT(((SUM((POWER(E6-L6,2)),(POWER(F6-L6,2)),(POWER(G6-L6,2)))/(COLUMNS(E6:G6)-1))))</f>
        <v>1107.53</v>
      </c>
      <c r="N6" s="3">
        <f t="shared" ref="N6" si="0">M6/L6*100</f>
        <v>8.57</v>
      </c>
      <c r="O6" s="2">
        <f>(D6*L6)</f>
        <v>12923.33</v>
      </c>
      <c r="P6" s="3">
        <f>SUM(L6)</f>
        <v>12923.33</v>
      </c>
      <c r="Q6" s="3">
        <f>SUM(O6)</f>
        <v>12923.33</v>
      </c>
      <c r="R6" s="3">
        <f>G6</f>
        <v>12220</v>
      </c>
    </row>
    <row r="7" spans="1:18" ht="30" customHeight="1" x14ac:dyDescent="0.25">
      <c r="A7" s="17" t="s">
        <v>15</v>
      </c>
      <c r="B7" s="18"/>
      <c r="C7" s="18"/>
      <c r="D7" s="18"/>
      <c r="E7" s="18"/>
      <c r="F7" s="18"/>
      <c r="G7" s="18"/>
      <c r="Q7" s="13">
        <f>SUM(Q6)</f>
        <v>12923.33</v>
      </c>
      <c r="R7" s="13">
        <f>SUM(R6)</f>
        <v>12220</v>
      </c>
    </row>
  </sheetData>
  <autoFilter ref="G3:G6"/>
  <mergeCells count="13">
    <mergeCell ref="O1:Q1"/>
    <mergeCell ref="O2:Q2"/>
    <mergeCell ref="A7:G7"/>
    <mergeCell ref="A3:Q3"/>
    <mergeCell ref="A4:A5"/>
    <mergeCell ref="B4:B5"/>
    <mergeCell ref="C4:C5"/>
    <mergeCell ref="D4:D5"/>
    <mergeCell ref="E4:G4"/>
    <mergeCell ref="H4:J4"/>
    <mergeCell ref="K4:K5"/>
    <mergeCell ref="L4:N4"/>
    <mergeCell ref="O4:Q4"/>
  </mergeCells>
  <pageMargins left="0.51181102362204722" right="0.70866141732283472" top="0.74803149606299213" bottom="0.74803149606299213" header="0.31496062992125984" footer="0.31496062992125984"/>
  <pageSetup paperSize="9" scale="69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Company>UFK6200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Елена Камиловна</dc:creator>
  <cp:lastModifiedBy>Ермолаев Роман Константинович</cp:lastModifiedBy>
  <cp:lastPrinted>2023-06-08T10:38:59Z</cp:lastPrinted>
  <dcterms:created xsi:type="dcterms:W3CDTF">2018-01-25T11:04:14Z</dcterms:created>
  <dcterms:modified xsi:type="dcterms:W3CDTF">2026-06-23T08:26:47Z</dcterms:modified>
</cp:coreProperties>
</file>