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ikaleda\Desktop\Картриджи Катюша\"/>
    </mc:Choice>
  </mc:AlternateContent>
  <xr:revisionPtr revIDLastSave="0" documentId="13_ncr:1_{47586CF1-0FC6-4381-9A34-DDA95ACC9F7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НМЦК средняя" sheetId="2" r:id="rId1"/>
    <sheet name="Лист1" sheetId="3" r:id="rId2"/>
  </sheets>
  <calcPr calcId="191029" refMode="R1C1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2" l="1"/>
  <c r="H10" i="2" s="1"/>
  <c r="G8" i="2"/>
  <c r="H8" i="2" s="1"/>
  <c r="I8" i="2" s="1"/>
  <c r="G9" i="2"/>
  <c r="H9" i="2" s="1"/>
  <c r="G11" i="2"/>
  <c r="H11" i="2" s="1"/>
  <c r="I10" i="2" l="1"/>
  <c r="J10" i="2"/>
  <c r="J11" i="2"/>
  <c r="I11" i="2"/>
  <c r="I9" i="2"/>
  <c r="J9" i="2"/>
  <c r="J8" i="2"/>
  <c r="G7" i="2" l="1"/>
  <c r="H7" i="2" s="1"/>
  <c r="I7" i="2" s="1"/>
  <c r="I12" i="2" s="1"/>
  <c r="J7" i="2" l="1"/>
</calcChain>
</file>

<file path=xl/sharedStrings.xml><?xml version="1.0" encoding="utf-8"?>
<sst xmlns="http://schemas.openxmlformats.org/spreadsheetml/2006/main" count="28" uniqueCount="28">
  <si>
    <t>Обоснования начальной (максимальной) цены контракта</t>
  </si>
  <si>
    <t>Основные характеристики объекта закупки</t>
  </si>
  <si>
    <t>В соответствии с требованиями, указанными в Приложении №1. к заявке</t>
  </si>
  <si>
    <t>Используемый метод определения НМЦК:</t>
  </si>
  <si>
    <t xml:space="preserve">   Расчет НМЦК</t>
  </si>
  <si>
    <t>№</t>
  </si>
  <si>
    <t>Наименование</t>
  </si>
  <si>
    <t>кол-во</t>
  </si>
  <si>
    <t>Сумма цен</t>
  </si>
  <si>
    <t>Средняя цена, руб. за ед.</t>
  </si>
  <si>
    <t>НМЦК</t>
  </si>
  <si>
    <t>Коэффициент вариации цены (V)</t>
  </si>
  <si>
    <t>НЦМК:</t>
  </si>
  <si>
    <t xml:space="preserve">Приложение №2 </t>
  </si>
  <si>
    <t>Цена  №1 
(Коммерческое приложение № 1)</t>
  </si>
  <si>
    <t>Цена  №2                 (Коммерческое приложение № 1)</t>
  </si>
  <si>
    <t>Цена  №3        (Коммерческое приложение № 1)</t>
  </si>
  <si>
    <t>Дата подготовки обоснования НМЦК:</t>
  </si>
  <si>
    <t>Инициатор закупки</t>
  </si>
  <si>
    <t>(должность)</t>
  </si>
  <si>
    <t>/</t>
  </si>
  <si>
    <t>(подпись/расшифровка подписи)</t>
  </si>
  <si>
    <t>Метод сопоставимых _________________</t>
  </si>
  <si>
    <t>Блок фотобарабана T2 DC-KTDR240</t>
  </si>
  <si>
    <t>Картридж лазерный T2 TC-KTTK133</t>
  </si>
  <si>
    <t>Картридж лазерный T2 TC-KTTK240X</t>
  </si>
  <si>
    <t>Фотобарабан T2 DC-B2335</t>
  </si>
  <si>
    <t>Блок фотобарабана G&amp;G GG-DR133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</si>
</sst>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scheme val="minor"/>
    </font>
    <font>
      <sz val="10"/>
      <name val="Arial"/>
    </font>
    <font>
      <sz val="10"/>
      <name val="Arial Cyr"/>
    </font>
    <font>
      <sz val="10"/>
      <name val="Helv"/>
    </font>
    <font>
      <sz val="10"/>
      <color theme="1"/>
      <name val="Liberation Sans"/>
    </font>
    <font>
      <b/>
      <sz val="10"/>
      <name val="Liberation Sans"/>
    </font>
    <font>
      <b/>
      <u/>
      <sz val="10"/>
      <name val="Liberation Sans"/>
    </font>
    <font>
      <sz val="10"/>
      <name val="Liberation Sans"/>
    </font>
    <font>
      <sz val="11"/>
      <color theme="1"/>
      <name val="Calibri"/>
      <scheme val="minor"/>
    </font>
    <font>
      <sz val="10"/>
      <name val="Liberation Sans"/>
      <family val="2"/>
      <charset val="204"/>
    </font>
    <font>
      <b/>
      <sz val="10"/>
      <name val="Liberation Sans"/>
      <family val="2"/>
      <charset val="204"/>
    </font>
    <font>
      <b/>
      <sz val="10"/>
      <color theme="1"/>
      <name val="Liberation Sans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Liberation Sans"/>
      <family val="2"/>
      <charset val="204"/>
    </font>
    <font>
      <sz val="10"/>
      <color rgb="FF000000"/>
      <name val="Times New Roman"/>
      <family val="1"/>
      <charset val="204"/>
    </font>
    <font>
      <sz val="10.8"/>
      <color rgb="FF000000"/>
      <name val="Calibri"/>
      <family val="2"/>
      <charset val="204"/>
    </font>
    <font>
      <sz val="10.8"/>
      <color rgb="FF000000"/>
      <name val="Times New Roman"/>
      <family val="1"/>
      <charset val="204"/>
    </font>
    <font>
      <sz val="8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indexed="64"/>
      </bottom>
      <diagonal/>
    </border>
    <border>
      <left/>
      <right/>
      <top style="medium">
        <color rgb="FFC0C0C0"/>
      </top>
      <bottom style="thin">
        <color indexed="64"/>
      </bottom>
      <diagonal/>
    </border>
    <border>
      <left style="medium">
        <color rgb="FFC0C0C0"/>
      </left>
      <right/>
      <top style="thin">
        <color indexed="64"/>
      </top>
      <bottom style="medium">
        <color rgb="FFC0C0C0"/>
      </bottom>
      <diagonal/>
    </border>
    <border>
      <left/>
      <right/>
      <top style="thin">
        <color indexed="64"/>
      </top>
      <bottom style="medium">
        <color rgb="FFC0C0C0"/>
      </bottom>
      <diagonal/>
    </border>
  </borders>
  <cellStyleXfs count="9">
    <xf numFmtId="0" fontId="0" fillId="0" borderId="0"/>
    <xf numFmtId="49" fontId="1" fillId="0" borderId="1">
      <alignment horizontal="left" wrapText="1"/>
    </xf>
    <xf numFmtId="0" fontId="2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3" fillId="0" borderId="0"/>
    <xf numFmtId="0" fontId="3" fillId="0" borderId="0"/>
  </cellStyleXfs>
  <cellXfs count="44">
    <xf numFmtId="0" fontId="0" fillId="0" borderId="0" xfId="0"/>
    <xf numFmtId="0" fontId="4" fillId="0" borderId="0" xfId="0" applyFont="1"/>
    <xf numFmtId="0" fontId="5" fillId="0" borderId="1" xfId="2" applyFont="1" applyBorder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 wrapText="1"/>
    </xf>
    <xf numFmtId="4" fontId="5" fillId="0" borderId="1" xfId="2" applyNumberFormat="1" applyFont="1" applyBorder="1" applyAlignment="1">
      <alignment horizontal="center" vertical="center"/>
    </xf>
    <xf numFmtId="4" fontId="7" fillId="0" borderId="1" xfId="2" applyNumberFormat="1" applyFont="1" applyBorder="1" applyAlignment="1">
      <alignment horizontal="center"/>
    </xf>
    <xf numFmtId="0" fontId="7" fillId="0" borderId="0" xfId="2" applyFont="1" applyAlignment="1">
      <alignment horizontal="center" wrapText="1"/>
    </xf>
    <xf numFmtId="4" fontId="7" fillId="0" borderId="0" xfId="2" applyNumberFormat="1" applyFont="1" applyAlignment="1">
      <alignment horizontal="center"/>
    </xf>
    <xf numFmtId="4" fontId="0" fillId="0" borderId="0" xfId="0" applyNumberFormat="1"/>
    <xf numFmtId="0" fontId="11" fillId="0" borderId="1" xfId="2" applyFont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 wrapText="1"/>
    </xf>
    <xf numFmtId="0" fontId="9" fillId="0" borderId="1" xfId="2" applyFont="1" applyBorder="1" applyAlignment="1">
      <alignment vertical="center" wrapText="1"/>
    </xf>
    <xf numFmtId="4" fontId="13" fillId="0" borderId="1" xfId="2" applyNumberFormat="1" applyFont="1" applyBorder="1" applyAlignment="1">
      <alignment horizontal="center" vertical="center" wrapText="1"/>
    </xf>
    <xf numFmtId="2" fontId="13" fillId="0" borderId="1" xfId="2" applyNumberFormat="1" applyFont="1" applyBorder="1" applyAlignment="1">
      <alignment horizontal="center" vertical="center" wrapText="1"/>
    </xf>
    <xf numFmtId="2" fontId="9" fillId="0" borderId="1" xfId="2" applyNumberFormat="1" applyFont="1" applyBorder="1" applyAlignment="1">
      <alignment horizontal="center" vertical="center" wrapText="1"/>
    </xf>
    <xf numFmtId="2" fontId="9" fillId="2" borderId="1" xfId="2" applyNumberFormat="1" applyFont="1" applyFill="1" applyBorder="1" applyAlignment="1">
      <alignment horizontal="center" vertical="center" wrapText="1"/>
    </xf>
    <xf numFmtId="0" fontId="12" fillId="0" borderId="0" xfId="0" applyFont="1"/>
    <xf numFmtId="0" fontId="15" fillId="0" borderId="7" xfId="0" applyFont="1" applyBorder="1" applyAlignment="1">
      <alignment horizontal="center" wrapText="1"/>
    </xf>
    <xf numFmtId="0" fontId="15" fillId="0" borderId="8" xfId="0" applyFont="1" applyBorder="1" applyAlignment="1">
      <alignment horizontal="center" wrapText="1"/>
    </xf>
    <xf numFmtId="0" fontId="14" fillId="0" borderId="9" xfId="0" applyFont="1" applyBorder="1" applyAlignment="1">
      <alignment horizontal="center" vertical="top" wrapText="1"/>
    </xf>
    <xf numFmtId="0" fontId="14" fillId="0" borderId="10" xfId="0" applyFont="1" applyBorder="1" applyAlignment="1">
      <alignment horizontal="center" vertical="top" wrapText="1"/>
    </xf>
    <xf numFmtId="0" fontId="16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8" applyFont="1" applyAlignment="1">
      <alignment horizontal="center" vertical="center"/>
    </xf>
    <xf numFmtId="0" fontId="5" fillId="0" borderId="2" xfId="3" applyFont="1" applyBorder="1" applyAlignment="1">
      <alignment horizontal="left" vertical="top" wrapText="1"/>
    </xf>
    <xf numFmtId="0" fontId="5" fillId="0" borderId="4" xfId="3" applyFont="1" applyBorder="1" applyAlignment="1">
      <alignment horizontal="left" vertical="top" wrapText="1"/>
    </xf>
    <xf numFmtId="0" fontId="6" fillId="0" borderId="1" xfId="8" applyFont="1" applyBorder="1" applyAlignment="1">
      <alignment horizontal="center" vertical="center"/>
    </xf>
    <xf numFmtId="0" fontId="5" fillId="0" borderId="2" xfId="3" applyFont="1" applyBorder="1" applyAlignment="1">
      <alignment horizontal="left" vertical="center" wrapText="1"/>
    </xf>
    <xf numFmtId="0" fontId="5" fillId="0" borderId="4" xfId="3" applyFont="1" applyBorder="1" applyAlignment="1">
      <alignment horizontal="left" vertical="center" wrapText="1"/>
    </xf>
    <xf numFmtId="0" fontId="7" fillId="0" borderId="1" xfId="8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5" fillId="0" borderId="2" xfId="7" applyFont="1" applyBorder="1" applyAlignment="1">
      <alignment horizontal="center" vertical="center"/>
    </xf>
    <xf numFmtId="0" fontId="5" fillId="0" borderId="3" xfId="7" applyFont="1" applyBorder="1" applyAlignment="1">
      <alignment horizontal="center" vertical="center"/>
    </xf>
    <xf numFmtId="0" fontId="5" fillId="0" borderId="4" xfId="7" applyFont="1" applyBorder="1" applyAlignment="1">
      <alignment horizontal="center" vertical="center"/>
    </xf>
    <xf numFmtId="0" fontId="5" fillId="0" borderId="1" xfId="2" applyFont="1" applyBorder="1" applyAlignment="1">
      <alignment horizontal="right" vertical="center"/>
    </xf>
    <xf numFmtId="0" fontId="10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10" fillId="0" borderId="0" xfId="0" applyFont="1" applyAlignment="1">
      <alignment horizontal="left"/>
    </xf>
    <xf numFmtId="0" fontId="5" fillId="0" borderId="0" xfId="0" applyFont="1" applyAlignment="1">
      <alignment horizontal="left"/>
    </xf>
  </cellXfs>
  <cellStyles count="9">
    <cellStyle name="xl33" xfId="1" xr:uid="{00000000-0005-0000-0000-000000000000}"/>
    <cellStyle name="Обычный" xfId="0" builtinId="0"/>
    <cellStyle name="Обычный 2" xfId="2" xr:uid="{00000000-0005-0000-0000-000002000000}"/>
    <cellStyle name="Обычный 3" xfId="3" xr:uid="{00000000-0005-0000-0000-000003000000}"/>
    <cellStyle name="Обычный 3 2" xfId="4" xr:uid="{00000000-0005-0000-0000-000004000000}"/>
    <cellStyle name="Обычный 4" xfId="5" xr:uid="{00000000-0005-0000-0000-000005000000}"/>
    <cellStyle name="Обычный 5" xfId="6" xr:uid="{00000000-0005-0000-0000-000006000000}"/>
    <cellStyle name="Обычный_Бумага 4-кв" xfId="7" xr:uid="{00000000-0005-0000-0000-000007000000}"/>
    <cellStyle name="Стиль 1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zoomScaleSheetLayoutView="100" workbookViewId="0">
      <selection activeCell="E16" sqref="E16"/>
    </sheetView>
  </sheetViews>
  <sheetFormatPr defaultRowHeight="15"/>
  <cols>
    <col min="1" max="1" width="5.140625" customWidth="1"/>
    <col min="2" max="2" width="30" customWidth="1"/>
    <col min="3" max="3" width="8.7109375" customWidth="1"/>
    <col min="4" max="4" width="18.140625" customWidth="1"/>
    <col min="5" max="5" width="20" customWidth="1"/>
    <col min="6" max="6" width="19.42578125" customWidth="1"/>
    <col min="7" max="7" width="13.140625" customWidth="1"/>
    <col min="8" max="8" width="12.85546875" customWidth="1"/>
    <col min="9" max="9" width="13.5703125" customWidth="1"/>
    <col min="10" max="10" width="14.42578125" customWidth="1"/>
  </cols>
  <sheetData>
    <row r="1" spans="1:10">
      <c r="A1" s="1"/>
      <c r="B1" s="1"/>
      <c r="C1" s="1"/>
      <c r="D1" s="1"/>
      <c r="E1" s="1"/>
      <c r="F1" s="1"/>
      <c r="G1" s="1"/>
      <c r="H1" s="1"/>
      <c r="I1" s="26" t="s">
        <v>13</v>
      </c>
      <c r="J1" s="26"/>
    </row>
    <row r="2" spans="1:10">
      <c r="A2" s="27" t="s">
        <v>0</v>
      </c>
      <c r="B2" s="27"/>
      <c r="C2" s="27"/>
      <c r="D2" s="27"/>
      <c r="E2" s="27"/>
      <c r="F2" s="27"/>
      <c r="G2" s="27"/>
      <c r="H2" s="27"/>
      <c r="I2" s="27"/>
      <c r="J2" s="27"/>
    </row>
    <row r="3" spans="1:10">
      <c r="A3" s="28" t="s">
        <v>1</v>
      </c>
      <c r="B3" s="29"/>
      <c r="C3" s="30" t="s">
        <v>2</v>
      </c>
      <c r="D3" s="30"/>
      <c r="E3" s="30"/>
      <c r="F3" s="30"/>
      <c r="G3" s="30"/>
      <c r="H3" s="30"/>
      <c r="I3" s="30"/>
      <c r="J3" s="30"/>
    </row>
    <row r="4" spans="1:10" ht="35.25" customHeight="1">
      <c r="A4" s="31" t="s">
        <v>3</v>
      </c>
      <c r="B4" s="32"/>
      <c r="C4" s="33" t="s">
        <v>22</v>
      </c>
      <c r="D4" s="33"/>
      <c r="E4" s="33"/>
      <c r="F4" s="33"/>
      <c r="G4" s="33"/>
      <c r="H4" s="33"/>
      <c r="I4" s="33"/>
      <c r="J4" s="33"/>
    </row>
    <row r="5" spans="1:10">
      <c r="A5" s="36" t="s">
        <v>4</v>
      </c>
      <c r="B5" s="37"/>
      <c r="C5" s="37"/>
      <c r="D5" s="37"/>
      <c r="E5" s="37"/>
      <c r="F5" s="37"/>
      <c r="G5" s="37"/>
      <c r="H5" s="37"/>
      <c r="I5" s="37"/>
      <c r="J5" s="38"/>
    </row>
    <row r="6" spans="1:10" ht="38.25">
      <c r="A6" s="2" t="s">
        <v>5</v>
      </c>
      <c r="B6" s="2" t="s">
        <v>6</v>
      </c>
      <c r="C6" s="2" t="s">
        <v>7</v>
      </c>
      <c r="D6" s="9" t="s">
        <v>14</v>
      </c>
      <c r="E6" s="9" t="s">
        <v>15</v>
      </c>
      <c r="F6" s="9" t="s">
        <v>16</v>
      </c>
      <c r="G6" s="2" t="s">
        <v>8</v>
      </c>
      <c r="H6" s="2" t="s">
        <v>9</v>
      </c>
      <c r="I6" s="2" t="s">
        <v>10</v>
      </c>
      <c r="J6" s="3" t="s">
        <v>11</v>
      </c>
    </row>
    <row r="7" spans="1:10" ht="25.5">
      <c r="A7" s="2">
        <v>1</v>
      </c>
      <c r="B7" s="11" t="s">
        <v>25</v>
      </c>
      <c r="C7" s="10">
        <v>14</v>
      </c>
      <c r="D7" s="12">
        <v>1650</v>
      </c>
      <c r="E7" s="13">
        <v>1870</v>
      </c>
      <c r="F7" s="13">
        <v>1760</v>
      </c>
      <c r="G7" s="14">
        <f>D7+E7+F7</f>
        <v>5280</v>
      </c>
      <c r="H7" s="14">
        <f>G7/3</f>
        <v>1760</v>
      </c>
      <c r="I7" s="14">
        <f>H7*C7</f>
        <v>24640</v>
      </c>
      <c r="J7" s="15">
        <f>STDEV(D7,E7,F7)/H7*100</f>
        <v>6.25</v>
      </c>
    </row>
    <row r="8" spans="1:10" ht="25.5">
      <c r="A8" s="2">
        <v>2</v>
      </c>
      <c r="B8" s="11" t="s">
        <v>24</v>
      </c>
      <c r="C8" s="10">
        <v>27</v>
      </c>
      <c r="D8" s="12">
        <v>1207.8</v>
      </c>
      <c r="E8" s="13">
        <v>1732.5</v>
      </c>
      <c r="F8" s="13">
        <v>1430</v>
      </c>
      <c r="G8" s="14">
        <f t="shared" ref="G8:G11" si="0">D8+E8+F8</f>
        <v>4370.3</v>
      </c>
      <c r="H8" s="14">
        <f t="shared" ref="H8:H11" si="1">G8/3</f>
        <v>1456.77</v>
      </c>
      <c r="I8" s="14">
        <f t="shared" ref="I8:I11" si="2">H8*C8</f>
        <v>39332.79</v>
      </c>
      <c r="J8" s="15">
        <f t="shared" ref="J8:J11" si="3">STDEV(D8,E8,F8)/H8*100</f>
        <v>18.079999999999998</v>
      </c>
    </row>
    <row r="9" spans="1:10" ht="25.5">
      <c r="A9" s="2">
        <v>3</v>
      </c>
      <c r="B9" s="11" t="s">
        <v>23</v>
      </c>
      <c r="C9" s="10">
        <v>8</v>
      </c>
      <c r="D9" s="12">
        <v>2035</v>
      </c>
      <c r="E9" s="13">
        <v>1320</v>
      </c>
      <c r="F9" s="13">
        <v>1683</v>
      </c>
      <c r="G9" s="14">
        <f t="shared" si="0"/>
        <v>5038</v>
      </c>
      <c r="H9" s="14">
        <f t="shared" si="1"/>
        <v>1679.33</v>
      </c>
      <c r="I9" s="14">
        <f t="shared" si="2"/>
        <v>13434.64</v>
      </c>
      <c r="J9" s="15">
        <f t="shared" si="3"/>
        <v>21.29</v>
      </c>
    </row>
    <row r="10" spans="1:10" ht="25.5">
      <c r="A10" s="2">
        <v>4</v>
      </c>
      <c r="B10" s="11" t="s">
        <v>27</v>
      </c>
      <c r="C10" s="10">
        <v>10</v>
      </c>
      <c r="D10" s="12">
        <v>1991</v>
      </c>
      <c r="E10" s="13">
        <v>1815</v>
      </c>
      <c r="F10" s="13">
        <v>2024</v>
      </c>
      <c r="G10" s="14">
        <f t="shared" ref="G10" si="4">D10+E10+F10</f>
        <v>5830</v>
      </c>
      <c r="H10" s="14">
        <f t="shared" ref="H10" si="5">G10/3</f>
        <v>1943.33</v>
      </c>
      <c r="I10" s="14">
        <f t="shared" ref="I10" si="6">H10*C10</f>
        <v>19433.3</v>
      </c>
      <c r="J10" s="15">
        <f t="shared" ref="J10" si="7">STDEV(D10,E10,F10)/H10*100</f>
        <v>5.78</v>
      </c>
    </row>
    <row r="11" spans="1:10">
      <c r="A11" s="2">
        <v>5</v>
      </c>
      <c r="B11" s="11" t="s">
        <v>26</v>
      </c>
      <c r="C11" s="10">
        <v>4</v>
      </c>
      <c r="D11" s="12">
        <v>968</v>
      </c>
      <c r="E11" s="13">
        <v>759</v>
      </c>
      <c r="F11" s="13">
        <v>737</v>
      </c>
      <c r="G11" s="14">
        <f t="shared" si="0"/>
        <v>2464</v>
      </c>
      <c r="H11" s="14">
        <f t="shared" si="1"/>
        <v>821.33</v>
      </c>
      <c r="I11" s="14">
        <f t="shared" si="2"/>
        <v>3285.32</v>
      </c>
      <c r="J11" s="15">
        <f t="shared" si="3"/>
        <v>15.52</v>
      </c>
    </row>
    <row r="12" spans="1:10">
      <c r="A12" s="39" t="s">
        <v>12</v>
      </c>
      <c r="B12" s="39"/>
      <c r="C12" s="39"/>
      <c r="D12" s="39"/>
      <c r="E12" s="39"/>
      <c r="F12" s="39"/>
      <c r="G12" s="39"/>
      <c r="H12" s="39"/>
      <c r="I12" s="4">
        <f>SUM(I7:I11)</f>
        <v>100126.05</v>
      </c>
      <c r="J12" s="5"/>
    </row>
    <row r="13" spans="1:10">
      <c r="A13" s="6"/>
      <c r="B13" s="6"/>
      <c r="C13" s="6"/>
      <c r="D13" s="6"/>
      <c r="E13" s="6"/>
      <c r="F13" s="6"/>
      <c r="G13" s="6"/>
      <c r="H13" s="6"/>
      <c r="I13" s="6"/>
      <c r="J13" s="7"/>
    </row>
    <row r="14" spans="1:10">
      <c r="A14" s="40"/>
      <c r="B14" s="41"/>
      <c r="C14" s="41"/>
      <c r="D14" s="41"/>
      <c r="E14" s="41"/>
      <c r="F14" s="41"/>
      <c r="G14" s="41"/>
      <c r="H14" s="42"/>
      <c r="I14" s="43"/>
      <c r="J14" s="43"/>
    </row>
    <row r="15" spans="1:10">
      <c r="A15" s="41" t="s">
        <v>17</v>
      </c>
      <c r="B15" s="41"/>
      <c r="C15" s="41"/>
      <c r="D15" s="41"/>
      <c r="E15" s="41"/>
      <c r="F15" s="41"/>
      <c r="G15" s="41"/>
      <c r="H15" s="42"/>
      <c r="I15" s="43"/>
      <c r="J15" s="43"/>
    </row>
    <row r="16" spans="1:10" ht="15.75" thickBot="1"/>
    <row r="17" spans="1:9" ht="15.75" thickBot="1">
      <c r="A17" s="34" t="s">
        <v>18</v>
      </c>
      <c r="B17" s="35"/>
      <c r="C17" s="35"/>
      <c r="D17" s="35"/>
    </row>
    <row r="18" spans="1:9">
      <c r="A18" s="17"/>
      <c r="B18" s="18"/>
      <c r="C18" s="18"/>
      <c r="D18" s="18"/>
    </row>
    <row r="19" spans="1:9" ht="15.75" customHeight="1" thickBot="1">
      <c r="A19" s="19" t="s">
        <v>19</v>
      </c>
      <c r="B19" s="20"/>
      <c r="C19" s="20"/>
      <c r="D19" s="20"/>
      <c r="I19" s="8"/>
    </row>
    <row r="20" spans="1:9">
      <c r="A20" s="21" t="s">
        <v>20</v>
      </c>
      <c r="B20" s="22"/>
      <c r="C20" s="22"/>
      <c r="D20" s="22"/>
      <c r="E20" s="16"/>
      <c r="F20" s="16"/>
      <c r="G20" s="16"/>
    </row>
    <row r="21" spans="1:9" ht="15.75" customHeight="1" thickBot="1">
      <c r="A21" s="23" t="s">
        <v>21</v>
      </c>
      <c r="B21" s="24"/>
      <c r="C21" s="24"/>
      <c r="D21" s="24"/>
    </row>
    <row r="22" spans="1:9">
      <c r="A22" s="25"/>
      <c r="B22" s="25"/>
      <c r="C22" s="25"/>
      <c r="D22" s="25"/>
    </row>
  </sheetData>
  <mergeCells count="18">
    <mergeCell ref="A17:D17"/>
    <mergeCell ref="A5:J5"/>
    <mergeCell ref="A12:H12"/>
    <mergeCell ref="A14:G14"/>
    <mergeCell ref="H14:J14"/>
    <mergeCell ref="A15:G15"/>
    <mergeCell ref="H15:J15"/>
    <mergeCell ref="I1:J1"/>
    <mergeCell ref="A2:J2"/>
    <mergeCell ref="A3:B3"/>
    <mergeCell ref="C3:J3"/>
    <mergeCell ref="A4:B4"/>
    <mergeCell ref="C4:J4"/>
    <mergeCell ref="A18:D18"/>
    <mergeCell ref="A19:D19"/>
    <mergeCell ref="A20:D20"/>
    <mergeCell ref="A21:D21"/>
    <mergeCell ref="A22:D22"/>
  </mergeCells>
  <phoneticPr fontId="17" type="noConversion"/>
  <pageMargins left="0.19685039370078738" right="0.19685039370078738" top="0.19685039370078738" bottom="0.19685039370078738" header="0.31496062992125984" footer="0.31496062992125984"/>
  <pageSetup paperSize="9" scale="9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НМЦК средняя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 Александровна Пивень</dc:creator>
  <cp:lastModifiedBy>Игорь Каледа</cp:lastModifiedBy>
  <cp:revision>25</cp:revision>
  <cp:lastPrinted>2026-08-31T08:09:49Z</cp:lastPrinted>
  <dcterms:created xsi:type="dcterms:W3CDTF">2006-09-16T00:00:00Z</dcterms:created>
  <dcterms:modified xsi:type="dcterms:W3CDTF">2026-08-31T08:21:12Z</dcterms:modified>
</cp:coreProperties>
</file>