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коробки астрах+крым+волгог" sheetId="4" r:id="rId1"/>
    <sheet name="Лист1" sheetId="1" r:id="rId2"/>
    <sheet name="Лист2" sheetId="2" r:id="rId3"/>
    <sheet name="Лист3" sheetId="3" r:id="rId4"/>
  </sheets>
  <calcPr calcId="162913"/>
</workbook>
</file>

<file path=xl/calcChain.xml><?xml version="1.0" encoding="utf-8"?>
<calcChain xmlns="http://schemas.openxmlformats.org/spreadsheetml/2006/main">
  <c r="M7" i="4" l="1"/>
  <c r="N7" i="4" s="1"/>
  <c r="O7" i="4" s="1"/>
  <c r="P7" i="4" s="1"/>
  <c r="P8" i="4" s="1"/>
  <c r="J7" i="4"/>
  <c r="K7" i="4" s="1"/>
  <c r="L7" i="4" s="1"/>
</calcChain>
</file>

<file path=xl/sharedStrings.xml><?xml version="1.0" encoding="utf-8"?>
<sst xmlns="http://schemas.openxmlformats.org/spreadsheetml/2006/main" count="35" uniqueCount="34">
  <si>
    <t>приложение №1</t>
  </si>
  <si>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</si>
  <si>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</si>
  <si>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</si>
  <si>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</si>
  <si>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</si>
  <si>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</si>
  <si>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</si>
  <si>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</si>
  <si>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</si>
  <si>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</si>
  <si>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</si>
  <si>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</si>
  <si>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</si>
  <si>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</si>
  <si>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</si>
  <si>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</si>
  <si>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</si>
  <si>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шт</t>
  </si>
  <si>
    <t>Маркетинговое исследование провел</t>
  </si>
  <si>
    <t>_______________________</t>
  </si>
  <si>
    <t>М.В. Суровцева</t>
  </si>
  <si>
    <t>Маркетинговое исследование проверил</t>
  </si>
  <si>
    <t>Сотрудник  контрактной службы</t>
  </si>
  <si>
    <t>Заместитель начальника учреждения</t>
  </si>
  <si>
    <t>ФКУ ЛИУ-23 УФСИН России по Волгоградской области</t>
  </si>
  <si>
    <t>В.А. Сапрыкина</t>
  </si>
  <si>
    <t>подполковник внутренней службы                                     ____________________/ П.П. Свиридов</t>
  </si>
  <si>
    <t xml:space="preserve">Бумага офисная </t>
  </si>
  <si>
    <t xml:space="preserve">№1 </t>
  </si>
  <si>
    <t xml:space="preserve">№2 </t>
  </si>
  <si>
    <t xml:space="preserve">№3 </t>
  </si>
  <si>
    <t>"______"_____________________________2026 г.</t>
  </si>
  <si>
    <t>В результате проведенного расчета Н(М)ЦК, ЦКЕП контракта составила, руб.: 27 999 рублей 00 копеек, контракт заключается по наименьшей цене.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</si>
</sst>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vertical="top"/>
      <protection locked="0"/>
    </xf>
    <xf numFmtId="0" fontId="5" fillId="0" borderId="0" xfId="1" applyFont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4" fillId="0" borderId="0" xfId="1" applyFont="1" applyAlignment="1" applyProtection="1">
      <alignment wrapText="1"/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9" fillId="0" borderId="3" xfId="1" applyFont="1" applyFill="1" applyBorder="1" applyAlignment="1">
      <alignment horizontal="left" vertical="top" wrapText="1"/>
    </xf>
    <xf numFmtId="0" fontId="10" fillId="0" borderId="3" xfId="1" applyFont="1" applyBorder="1" applyAlignment="1">
      <alignment vertical="center" wrapText="1"/>
    </xf>
    <xf numFmtId="0" fontId="10" fillId="0" borderId="6" xfId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 wrapText="1"/>
      <protection locked="0"/>
    </xf>
    <xf numFmtId="2" fontId="10" fillId="0" borderId="3" xfId="1" applyNumberFormat="1" applyFont="1" applyBorder="1" applyAlignment="1" applyProtection="1">
      <alignment horizontal="center" vertical="center" wrapText="1"/>
      <protection locked="0"/>
    </xf>
    <xf numFmtId="4" fontId="9" fillId="0" borderId="3" xfId="1" applyNumberFormat="1" applyFont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/>
    </xf>
    <xf numFmtId="2" fontId="9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left"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3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1" fillId="0" borderId="0" xfId="1" applyFont="1" applyAlignment="1" applyProtection="1">
      <alignment horizontal="left"/>
      <protection locked="0"/>
    </xf>
    <xf numFmtId="0" fontId="14" fillId="0" borderId="0" xfId="1" applyFont="1" applyAlignment="1" applyProtection="1">
      <alignment horizontal="left"/>
      <protection locked="0"/>
    </xf>
    <xf numFmtId="0" fontId="11" fillId="0" borderId="0" xfId="1" applyFont="1" applyProtection="1">
      <protection locked="0"/>
    </xf>
    <xf numFmtId="0" fontId="14" fillId="0" borderId="0" xfId="1" applyFont="1" applyProtection="1">
      <protection locked="0"/>
    </xf>
    <xf numFmtId="4" fontId="5" fillId="0" borderId="0" xfId="1" applyNumberFormat="1" applyFont="1" applyAlignment="1" applyProtection="1">
      <alignment horizontal="center"/>
    </xf>
    <xf numFmtId="0" fontId="3" fillId="0" borderId="0" xfId="1" applyFont="1" applyAlignment="1" applyProtection="1">
      <alignment horizont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0" fontId="11" fillId="0" borderId="0" xfId="1" applyFont="1" applyAlignment="1" applyProtection="1">
      <alignment horizontal="left"/>
      <protection locked="0"/>
    </xf>
    <xf numFmtId="0" fontId="12" fillId="0" borderId="0" xfId="1" applyFont="1" applyAlignment="1" applyProtection="1">
      <alignment wrapText="1"/>
      <protection locked="0"/>
    </xf>
    <xf numFmtId="0" fontId="2" fillId="0" borderId="0" xfId="1" applyAlignment="1">
      <alignment wrapText="1"/>
    </xf>
    <xf numFmtId="0" fontId="2" fillId="0" borderId="0" xfId="1" applyAlignment="1" applyProtection="1">
      <alignment wrapText="1"/>
      <protection locked="0"/>
    </xf>
    <xf numFmtId="0" fontId="1" fillId="0" borderId="0" xfId="1" applyFont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1860176</xdr:rowOff>
    </xdr:from>
    <xdr:to>
      <xdr:col>13</xdr:col>
      <xdr:colOff>0</xdr:colOff>
      <xdr:row>5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10800" y="2812676"/>
          <a:ext cx="14573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0"/>
  <sheetViews>
    <sheetView tabSelected="1" zoomScale="85" zoomScaleNormal="85" zoomScaleSheetLayoutView="70" workbookViewId="0">
      <selection activeCell="P7" sqref="P7:P8"/>
    </sheetView>
  </sheetViews>
  <sheetFormatPr defaultRowHeight="15" x14ac:dyDescent="0.25"/>
  <cols>
    <col min="1" max="1" width="9.140625" style="7"/>
    <col min="2" max="2" width="30.140625" style="7" bestFit="1" customWidth="1"/>
    <col min="3" max="3" width="8.42578125" style="7" customWidth="1"/>
    <col min="4" max="4" width="9.140625" style="7"/>
    <col min="5" max="5" width="11.85546875" style="7" customWidth="1"/>
    <col min="6" max="6" width="11.42578125" style="7" customWidth="1"/>
    <col min="7" max="7" width="14" style="7" customWidth="1"/>
    <col min="8" max="8" width="10.85546875" style="7" customWidth="1"/>
    <col min="9" max="9" width="10.7109375" style="7" customWidth="1"/>
    <col min="10" max="10" width="12" style="7" customWidth="1"/>
    <col min="11" max="11" width="13.42578125" style="7" customWidth="1"/>
    <col min="12" max="12" width="11.7109375" style="7" customWidth="1"/>
    <col min="13" max="13" width="22.140625" style="7" customWidth="1"/>
    <col min="14" max="14" width="13" style="7" customWidth="1"/>
    <col min="15" max="15" width="9.7109375" style="7" bestFit="1" customWidth="1"/>
    <col min="16" max="16" width="12.5703125" style="7" customWidth="1"/>
    <col min="17" max="16384" width="9.140625" style="7"/>
  </cols>
  <sheetData>
    <row r="1" spans="1:16" s="1" customFormat="1" x14ac:dyDescent="0.25">
      <c r="N1" s="32" t="s">
        <v>0</v>
      </c>
      <c r="O1" s="32"/>
      <c r="P1" s="32"/>
    </row>
    <row r="2" spans="1:16" s="1" customFormat="1" x14ac:dyDescent="0.25">
      <c r="N2" s="32"/>
      <c r="O2" s="32"/>
      <c r="P2" s="32"/>
    </row>
    <row r="3" spans="1:16" s="1" customForma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4"/>
      <c r="N3" s="2"/>
      <c r="O3" s="5"/>
      <c r="P3" s="6"/>
    </row>
    <row r="4" spans="1:16" s="1" customFormat="1" ht="15" customHeight="1" x14ac:dyDescent="0.2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" customHeight="1" x14ac:dyDescent="0.25">
      <c r="A5" s="34" t="s">
        <v>2</v>
      </c>
      <c r="B5" s="35" t="s">
        <v>3</v>
      </c>
      <c r="C5" s="35" t="s">
        <v>4</v>
      </c>
      <c r="D5" s="35" t="s">
        <v>5</v>
      </c>
      <c r="E5" s="36" t="s">
        <v>6</v>
      </c>
      <c r="F5" s="37"/>
      <c r="G5" s="37"/>
      <c r="H5" s="37"/>
      <c r="I5" s="38"/>
      <c r="J5" s="39" t="s">
        <v>7</v>
      </c>
      <c r="K5" s="39"/>
      <c r="L5" s="39"/>
      <c r="M5" s="40" t="s">
        <v>8</v>
      </c>
      <c r="N5" s="41"/>
      <c r="O5" s="41"/>
      <c r="P5" s="42"/>
    </row>
    <row r="6" spans="1:16" ht="189" customHeight="1" x14ac:dyDescent="0.25">
      <c r="A6" s="34"/>
      <c r="B6" s="35"/>
      <c r="C6" s="35"/>
      <c r="D6" s="35"/>
      <c r="E6" s="8" t="s">
        <v>29</v>
      </c>
      <c r="F6" s="8" t="s">
        <v>30</v>
      </c>
      <c r="G6" s="9" t="s">
        <v>31</v>
      </c>
      <c r="H6" s="9" t="s">
        <v>9</v>
      </c>
      <c r="I6" s="9" t="s">
        <v>10</v>
      </c>
      <c r="J6" s="8" t="s">
        <v>11</v>
      </c>
      <c r="K6" s="8" t="s">
        <v>12</v>
      </c>
      <c r="L6" s="10" t="s">
        <v>13</v>
      </c>
      <c r="M6" s="11" t="s">
        <v>14</v>
      </c>
      <c r="N6" s="12" t="s">
        <v>15</v>
      </c>
      <c r="O6" s="12" t="s">
        <v>16</v>
      </c>
      <c r="P6" s="12" t="s">
        <v>17</v>
      </c>
    </row>
    <row r="7" spans="1:16" ht="71.25" customHeight="1" x14ac:dyDescent="0.25">
      <c r="A7" s="13">
        <v>1</v>
      </c>
      <c r="B7" s="14" t="s">
        <v>28</v>
      </c>
      <c r="C7" s="15" t="s">
        <v>18</v>
      </c>
      <c r="D7" s="16">
        <v>100</v>
      </c>
      <c r="E7" s="17">
        <v>380</v>
      </c>
      <c r="F7" s="17">
        <v>279.99</v>
      </c>
      <c r="G7" s="17">
        <v>299.99</v>
      </c>
      <c r="H7" s="17"/>
      <c r="I7" s="17"/>
      <c r="J7" s="18">
        <f t="shared" ref="J7" si="0">AVERAGE(E7:I7)</f>
        <v>319.99333333333334</v>
      </c>
      <c r="K7" s="19">
        <f t="shared" ref="K7" si="1">SQRT((SUM(IF(E7&gt;0,POWER(E7-J7,2),0),IF(F7&gt;0,POWER(F7-J7,2),0),IF(G7&gt;0,POWER(G7-J7,2),0),IF(H7&gt;0,POWER(H7-J7,2),0),IF(I7&gt;0,POWER(I7-J7,2),0),))/(COUNTA(E7:I7)-1))</f>
        <v>52.920695699634685</v>
      </c>
      <c r="L7" s="19">
        <f t="shared" ref="L7" si="2">K7/J7*100</f>
        <v>16.538061949093112</v>
      </c>
      <c r="M7" s="20">
        <f t="shared" ref="M7" si="3">((D7/COUNTA(E7:I7))*(SUM(E7:I7)))</f>
        <v>31999.333333333336</v>
      </c>
      <c r="N7" s="21">
        <f t="shared" ref="N7" si="4">M7/D7</f>
        <v>319.99333333333334</v>
      </c>
      <c r="O7" s="20">
        <f t="shared" ref="O7" si="5">ROUNDDOWN(N7,2)</f>
        <v>319.99</v>
      </c>
      <c r="P7" s="20">
        <f t="shared" ref="P7" si="6">O7*D7</f>
        <v>31999</v>
      </c>
    </row>
    <row r="8" spans="1:16" x14ac:dyDescent="0.25">
      <c r="A8" s="22" t="s">
        <v>33</v>
      </c>
      <c r="B8" s="22"/>
      <c r="C8" s="22"/>
      <c r="D8" s="22"/>
      <c r="E8" s="22"/>
      <c r="F8" s="22"/>
      <c r="G8" s="22"/>
      <c r="H8" s="23"/>
      <c r="I8" s="23"/>
      <c r="J8" s="22"/>
      <c r="K8" s="22"/>
      <c r="L8" s="22"/>
      <c r="M8" s="24"/>
      <c r="N8" s="2"/>
      <c r="O8" s="2"/>
      <c r="P8" s="31">
        <f>P7</f>
        <v>31999</v>
      </c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32.25" customHeight="1" x14ac:dyDescent="0.3">
      <c r="A10" s="44" t="s">
        <v>19</v>
      </c>
      <c r="B10" s="45"/>
      <c r="C10" s="45"/>
      <c r="D10" s="45"/>
      <c r="E10" s="45"/>
      <c r="F10" s="45"/>
      <c r="G10" s="1" t="s">
        <v>20</v>
      </c>
      <c r="H10" s="1"/>
      <c r="I10" s="46" t="s">
        <v>21</v>
      </c>
      <c r="J10" s="45"/>
      <c r="K10" s="1"/>
      <c r="L10" s="1"/>
      <c r="M10" s="1"/>
      <c r="N10" s="1"/>
      <c r="O10" s="1"/>
    </row>
    <row r="11" spans="1:16" ht="34.5" customHeight="1" x14ac:dyDescent="0.3">
      <c r="A11" s="44" t="s">
        <v>22</v>
      </c>
      <c r="B11" s="45"/>
      <c r="C11" s="45"/>
      <c r="D11" s="45"/>
      <c r="E11" s="45"/>
      <c r="F11" s="45"/>
      <c r="G11" s="1" t="s">
        <v>20</v>
      </c>
      <c r="H11" s="1"/>
      <c r="I11" s="47" t="s">
        <v>26</v>
      </c>
      <c r="J11" s="45"/>
      <c r="K11" s="1"/>
      <c r="L11" s="1"/>
      <c r="M11" s="1"/>
      <c r="N11" s="1"/>
      <c r="O11" s="1"/>
      <c r="P11" s="1"/>
    </row>
    <row r="12" spans="1:16" ht="15.75" x14ac:dyDescent="0.25">
      <c r="A12" s="25"/>
      <c r="B12" s="1"/>
      <c r="C12" s="1"/>
      <c r="D12" s="1"/>
      <c r="E12" s="1"/>
      <c r="F12" s="1"/>
      <c r="G12" s="1"/>
      <c r="H12" s="1"/>
      <c r="I12" s="1"/>
      <c r="J12" s="1"/>
      <c r="K12" s="26"/>
      <c r="L12" s="1"/>
      <c r="M12" s="1"/>
      <c r="N12" s="1"/>
      <c r="O12" s="1"/>
      <c r="P12" s="1"/>
    </row>
    <row r="13" spans="1:16" s="1" customFormat="1" ht="15.75" x14ac:dyDescent="0.25">
      <c r="A13" s="43" t="s">
        <v>23</v>
      </c>
      <c r="B13" s="43"/>
      <c r="C13" s="43"/>
      <c r="D13" s="43"/>
      <c r="E13" s="43"/>
      <c r="F13" s="27"/>
      <c r="G13" s="27"/>
      <c r="H13" s="27"/>
      <c r="I13" s="27"/>
      <c r="J13" s="27"/>
      <c r="K13" s="27"/>
      <c r="L13" s="27"/>
      <c r="M13" s="27"/>
      <c r="N13" s="28"/>
      <c r="O13" s="28"/>
      <c r="P13" s="28"/>
    </row>
    <row r="14" spans="1:16" s="1" customFormat="1" ht="15.75" x14ac:dyDescent="0.25">
      <c r="A14" s="43" t="s">
        <v>24</v>
      </c>
      <c r="B14" s="43"/>
      <c r="C14" s="43"/>
      <c r="D14" s="43"/>
      <c r="E14" s="43"/>
      <c r="F14" s="27"/>
      <c r="G14" s="27"/>
      <c r="H14" s="27"/>
      <c r="I14" s="27"/>
      <c r="J14" s="27"/>
      <c r="K14" s="27"/>
      <c r="L14" s="27"/>
      <c r="M14" s="27"/>
      <c r="N14" s="28"/>
      <c r="O14" s="28"/>
      <c r="P14" s="28"/>
    </row>
    <row r="15" spans="1:16" s="1" customFormat="1" ht="15.75" x14ac:dyDescent="0.25">
      <c r="A15" s="43" t="s">
        <v>25</v>
      </c>
      <c r="B15" s="43"/>
      <c r="C15" s="43"/>
      <c r="D15" s="43"/>
      <c r="E15" s="43"/>
      <c r="F15" s="27"/>
      <c r="G15" s="27"/>
      <c r="H15" s="27"/>
      <c r="I15" s="27"/>
      <c r="J15" s="27"/>
      <c r="K15" s="27"/>
      <c r="L15" s="27"/>
      <c r="M15" s="27"/>
      <c r="N15" s="28"/>
      <c r="O15" s="28"/>
      <c r="P15" s="28"/>
    </row>
    <row r="16" spans="1:16" s="1" customFormat="1" ht="15.75" x14ac:dyDescent="0.25">
      <c r="A16" s="43" t="s">
        <v>27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1:16" s="1" customFormat="1" ht="37.5" customHeight="1" x14ac:dyDescent="0.25">
      <c r="A17" s="43" t="s">
        <v>32</v>
      </c>
      <c r="B17" s="43"/>
      <c r="C17" s="43"/>
      <c r="D17" s="43"/>
      <c r="E17" s="43"/>
      <c r="F17" s="43"/>
      <c r="G17" s="43"/>
      <c r="H17" s="43"/>
      <c r="I17" s="29"/>
      <c r="J17" s="29"/>
      <c r="K17" s="29"/>
      <c r="L17" s="29"/>
      <c r="M17" s="29"/>
      <c r="N17" s="30"/>
      <c r="O17" s="30"/>
      <c r="P17" s="30"/>
    </row>
    <row r="18" spans="1:16" s="1" customFormat="1" x14ac:dyDescent="0.25"/>
    <row r="19" spans="1:16" s="1" customFormat="1" x14ac:dyDescent="0.25"/>
    <row r="20" spans="1:16" s="1" customFormat="1" x14ac:dyDescent="0.25"/>
    <row r="21" spans="1:16" s="1" customFormat="1" x14ac:dyDescent="0.25"/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/>
    <row r="346" spans="1:16" s="1" customFormat="1" x14ac:dyDescent="0.25"/>
    <row r="347" spans="1:16" s="1" customFormat="1" x14ac:dyDescent="0.25"/>
    <row r="348" spans="1:16" s="1" customFormat="1" x14ac:dyDescent="0.25"/>
    <row r="349" spans="1:16" s="1" customForma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</row>
    <row r="350" spans="1:16" s="1" customForma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</sheetData>
  <mergeCells count="18">
    <mergeCell ref="A15:E15"/>
    <mergeCell ref="A16:P16"/>
    <mergeCell ref="A17:H17"/>
    <mergeCell ref="A10:F10"/>
    <mergeCell ref="I10:J10"/>
    <mergeCell ref="A11:F11"/>
    <mergeCell ref="I11:J11"/>
    <mergeCell ref="A13:E13"/>
    <mergeCell ref="A14:E14"/>
    <mergeCell ref="N1:P2"/>
    <mergeCell ref="A4:P4"/>
    <mergeCell ref="A5:A6"/>
    <mergeCell ref="B5:B6"/>
    <mergeCell ref="C5:C6"/>
    <mergeCell ref="D5:D6"/>
    <mergeCell ref="E5:I5"/>
    <mergeCell ref="J5:L5"/>
    <mergeCell ref="M5:P5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коробки астрах+крым+волгог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2026-08-31T10:44:54Z</dcterms:modified>
</cp:coreProperties>
</file>