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\\SRV-DFS01\work units\!KS\ЕАТ Березка\БЕРЕЗКА ЮИ в работе\298Б_2026 Картриджи\"/>
    </mc:Choice>
  </mc:AlternateContent>
  <xr:revisionPtr revIDLastSave="0" documentId="13_ncr:1_{1D45F741-3FA7-49D9-BA22-4DE7793D779F}" xr6:coauthVersionLast="47" xr6:coauthVersionMax="47" xr10:uidLastSave="{00000000-0000-0000-0000-000000000000}"/>
  <bookViews>
    <workbookView xWindow="-108" yWindow="-108" windowWidth="23256" windowHeight="12576" tabRatio="500" xr2:uid="{00000000-000D-0000-FFFF-FFFF00000000}"/>
  </bookViews>
  <sheets>
    <sheet name="Лист1" sheetId="1" r:id="rId1"/>
  </sheets>
  <definedNames>
    <definedName name="_xlnm.Print_Area" localSheetId="0">Лист1!$A$1:$L$21</definedName>
  </definedNames>
  <calcPr calcId="181029"/>
</workbook>
</file>

<file path=xl/calcChain.xml><?xml version="1.0" encoding="utf-8"?>
<calcChain xmlns="http://schemas.openxmlformats.org/spreadsheetml/2006/main">
  <c r="K12" i="1" l="1"/>
  <c r="K13" i="1"/>
  <c r="K14" i="1"/>
  <c r="K15" i="1"/>
  <c r="K16" i="1"/>
  <c r="K17" i="1"/>
  <c r="K18" i="1"/>
  <c r="J12" i="1"/>
  <c r="J13" i="1"/>
  <c r="J14" i="1"/>
  <c r="J15" i="1"/>
  <c r="J16" i="1"/>
  <c r="J17" i="1"/>
  <c r="J18" i="1"/>
  <c r="I13" i="1"/>
  <c r="L13" i="1" s="1"/>
  <c r="I14" i="1"/>
  <c r="L14" i="1" s="1"/>
  <c r="I15" i="1"/>
  <c r="L15" i="1" s="1"/>
  <c r="I16" i="1"/>
  <c r="L16" i="1" s="1"/>
  <c r="I17" i="1"/>
  <c r="L17" i="1" s="1"/>
  <c r="I18" i="1"/>
  <c r="L18" i="1" s="1"/>
  <c r="I12" i="1"/>
  <c r="L12" i="1" s="1"/>
  <c r="I11" i="1" l="1"/>
  <c r="L11" i="1" s="1"/>
  <c r="J11" i="1" l="1"/>
  <c r="K11" i="1"/>
  <c r="L19" i="1" l="1"/>
</calcChain>
</file>

<file path=xl/sharedStrings.xml><?xml version="1.0" encoding="utf-8"?>
<sst xmlns="http://schemas.openxmlformats.org/spreadsheetml/2006/main" count="52" uniqueCount="36">
  <si>
    <t xml:space="preserve">Обоснование начальной (максимальной) цены контракта, 
цены контракта, заключаемого с единственным поставщиком (подрядчиком, исполнителем)           </t>
  </si>
  <si>
    <t>Используемый метод определения НМЦК 
с обоснованием:</t>
  </si>
  <si>
    <t>Метод сопоставимых рыночных цен (анализа рынка) является приоритетным для определения и обоснования начальной (максимальной) цены контракта, цены контракта, заключаемого с единственным поставщиком (подрядчиком, исполнителем) (в соответствии с п.6 ст.22 44-ФЗ) 
Расчет выполнен в соответствии с Методическими рекомендациями, утвержденными приказом МЭР РФ от 02.10.2013 №567</t>
  </si>
  <si>
    <t>№</t>
  </si>
  <si>
    <t>Наименование товара, услуги (работы)</t>
  </si>
  <si>
    <t>ОКПД2/КТРУ</t>
  </si>
  <si>
    <t>Единица измерения</t>
  </si>
  <si>
    <t>Кол-во</t>
  </si>
  <si>
    <t>Среднее квадратичное отклонение</t>
  </si>
  <si>
    <t>Коэффициент вариации (%)</t>
  </si>
  <si>
    <t>НМЦК (рын)</t>
  </si>
  <si>
    <t>Цена (руб.)</t>
  </si>
  <si>
    <t xml:space="preserve">Расчет НМЦК (рын) произведен по формуле:
V - количество (объем) закупаемого товара;
n - количество значений, используемых в расчете;
i - номер источника ценовой информации;
Цi - цена единицы товара                            </t>
  </si>
  <si>
    <t>1</t>
  </si>
  <si>
    <t>2</t>
  </si>
  <si>
    <t>Поставщик 1</t>
  </si>
  <si>
    <t>Поставщик 2</t>
  </si>
  <si>
    <t>Поставщик 3</t>
  </si>
  <si>
    <t>РАСЧЕТ НМЦК</t>
  </si>
  <si>
    <t>Средняя цена (руб.)</t>
  </si>
  <si>
    <t>Объект закупки</t>
  </si>
  <si>
    <t>3</t>
  </si>
  <si>
    <t>4</t>
  </si>
  <si>
    <t>5</t>
  </si>
  <si>
    <t>1394C002/C-EXV54Bk Картридж черный для Canon imageRUNNER C3025/C3025i, C3125i, C3226i, ресурс 15 500 стр.</t>
  </si>
  <si>
    <t>1395C002/C-EXV54C Картридж синий для Canon imageRUNNER C3025/C3025i, C3125i, C3226i, ресурс 8 500 стр.</t>
  </si>
  <si>
    <t>1396C002/C-EXV54M Картридж пурпурный для Canon imageRUNNER C3025/C3025i, C3125i,  C3226i, ресурс 8 500 стр.</t>
  </si>
  <si>
    <t>1397C002/C-EXV54Y Картридж желтый для Canon imageRUNNER C3025/C3025i, C3125i, C3226i, ресурс 8 500 стр.</t>
  </si>
  <si>
    <t>TK-1270 Тонер-картридж для аппаратов MA4000x Kyocera (10`000 с) (1T0C140NL0)</t>
  </si>
  <si>
    <t>Тонер-картридж TK-5450C 3000 стр. Cyan для PA2600cx/PA2600cwx/ MA2600cwx/MA2600cwfx</t>
  </si>
  <si>
    <t>Тонер-картридж TK-5450M 3000 стр. Magenta для PA2600cx/PA2600cwx /MA2600cwx/MA2600cwfx</t>
  </si>
  <si>
    <t>Тонер-картридж TK-5450Y 3000 стр. Yellow для PA2600cx/PA2600cwx/ MA2600cwx/MA2600cwfx</t>
  </si>
  <si>
    <t>26.20.40.190</t>
  </si>
  <si>
    <t>шт.</t>
  </si>
  <si>
    <t>НМЦК составляет: 553 100 (Пятьсот пятьдесят три тысячи сто) рублей 07 копеек</t>
  </si>
  <si>
    <t xml:space="preserve">Поставка расходных материалов для принтеров и МФУ в 2026 году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</si>
</sst>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#########"/>
  </numFmts>
  <fonts count="12" x14ac:knownFonts="1">
    <font>
      <sz val="11"/>
      <color rgb="FF000000"/>
      <name val="Calibri"/>
      <charset val="204"/>
    </font>
    <font>
      <sz val="11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Calibri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2">
    <xf numFmtId="0" fontId="0" fillId="0" borderId="0" applyAlignment="0"/>
    <xf numFmtId="0" fontId="5" fillId="0" borderId="0" applyNumberFormat="0" applyFill="0" applyBorder="0" applyAlignment="0" applyProtection="0"/>
  </cellStyleXfs>
  <cellXfs count="43">
    <xf numFmtId="0" fontId="0" fillId="0" borderId="0" xfId="0"/>
    <xf numFmtId="2" fontId="0" fillId="0" borderId="0" xfId="0" applyNumberFormat="1"/>
    <xf numFmtId="0" fontId="1" fillId="0" borderId="0" xfId="0" applyFont="1"/>
    <xf numFmtId="2" fontId="1" fillId="0" borderId="0" xfId="0" applyNumberFormat="1" applyFont="1"/>
    <xf numFmtId="2" fontId="1" fillId="0" borderId="7" xfId="0" applyNumberFormat="1" applyFont="1" applyBorder="1"/>
    <xf numFmtId="164" fontId="8" fillId="0" borderId="1" xfId="0" applyNumberFormat="1" applyFont="1" applyBorder="1" applyAlignment="1">
      <alignment horizontal="center" vertical="center" wrapText="1"/>
    </xf>
    <xf numFmtId="49" fontId="8" fillId="0" borderId="4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10" fontId="2" fillId="0" borderId="1" xfId="0" applyNumberFormat="1" applyFont="1" applyBorder="1" applyAlignment="1">
      <alignment horizontal="center" vertical="center" wrapText="1"/>
    </xf>
    <xf numFmtId="2" fontId="2" fillId="0" borderId="0" xfId="0" applyNumberFormat="1" applyFont="1" applyAlignment="1">
      <alignment horizontal="center" vertical="center"/>
    </xf>
    <xf numFmtId="164" fontId="8" fillId="0" borderId="10" xfId="0" applyNumberFormat="1" applyFont="1" applyBorder="1" applyAlignment="1">
      <alignment horizontal="center" vertical="center" wrapText="1"/>
    </xf>
    <xf numFmtId="2" fontId="8" fillId="0" borderId="10" xfId="0" applyNumberFormat="1" applyFont="1" applyBorder="1" applyAlignment="1">
      <alignment vertical="center"/>
    </xf>
    <xf numFmtId="2" fontId="8" fillId="0" borderId="1" xfId="0" applyNumberFormat="1" applyFont="1" applyBorder="1" applyAlignment="1">
      <alignment horizontal="center" vertical="center"/>
    </xf>
    <xf numFmtId="2" fontId="10" fillId="0" borderId="1" xfId="0" applyNumberFormat="1" applyFont="1" applyBorder="1" applyAlignment="1">
      <alignment horizontal="center" vertical="center"/>
    </xf>
    <xf numFmtId="2" fontId="9" fillId="0" borderId="1" xfId="0" applyNumberFormat="1" applyFont="1" applyBorder="1" applyAlignment="1">
      <alignment horizontal="center" vertical="center"/>
    </xf>
    <xf numFmtId="2" fontId="10" fillId="0" borderId="1" xfId="1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2" fontId="10" fillId="0" borderId="9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7" fillId="0" borderId="6" xfId="0" applyFont="1" applyFill="1" applyBorder="1" applyAlignment="1">
      <alignment horizontal="left" vertical="center" wrapText="1"/>
    </xf>
    <xf numFmtId="0" fontId="7" fillId="0" borderId="9" xfId="0" applyFont="1" applyFill="1" applyBorder="1" applyAlignment="1">
      <alignment horizontal="left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429895</xdr:colOff>
      <xdr:row>7</xdr:row>
      <xdr:rowOff>182245</xdr:rowOff>
    </xdr:from>
    <xdr:to>
      <xdr:col>1</xdr:col>
      <xdr:colOff>1521301</xdr:colOff>
      <xdr:row>7</xdr:row>
      <xdr:rowOff>802005</xdr:rowOff>
    </xdr:to>
    <xdr:pic>
      <xdr:nvPicPr>
        <xdr:cNvPr id="2" name="Изображение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9895" y="2923540"/>
          <a:ext cx="1612900" cy="6197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11</xdr:col>
      <xdr:colOff>219075</xdr:colOff>
      <xdr:row>9</xdr:row>
      <xdr:rowOff>85725</xdr:rowOff>
    </xdr:from>
    <xdr:to>
      <xdr:col>11</xdr:col>
      <xdr:colOff>1619885</xdr:colOff>
      <xdr:row>9</xdr:row>
      <xdr:rowOff>614045</xdr:rowOff>
    </xdr:to>
    <xdr:pic>
      <xdr:nvPicPr>
        <xdr:cNvPr id="3" name="Изображение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357425" y="4762500"/>
          <a:ext cx="1400810" cy="5283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9</xdr:col>
      <xdr:colOff>123825</xdr:colOff>
      <xdr:row>9</xdr:row>
      <xdr:rowOff>76200</xdr:rowOff>
    </xdr:from>
    <xdr:to>
      <xdr:col>9</xdr:col>
      <xdr:colOff>1200150</xdr:colOff>
      <xdr:row>9</xdr:row>
      <xdr:rowOff>601980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6375975" y="4752975"/>
          <a:ext cx="1076325" cy="5257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10</xdr:col>
      <xdr:colOff>180976</xdr:colOff>
      <xdr:row>9</xdr:row>
      <xdr:rowOff>152399</xdr:rowOff>
    </xdr:from>
    <xdr:to>
      <xdr:col>10</xdr:col>
      <xdr:colOff>1381126</xdr:colOff>
      <xdr:row>9</xdr:row>
      <xdr:rowOff>608964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7804726" y="4829174"/>
          <a:ext cx="1200150" cy="456565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22"/>
  <sheetViews>
    <sheetView tabSelected="1" view="pageBreakPreview" zoomScaleNormal="100" zoomScaleSheetLayoutView="100" workbookViewId="0">
      <selection activeCell="I18" sqref="I18"/>
    </sheetView>
  </sheetViews>
  <sheetFormatPr defaultColWidth="9" defaultRowHeight="14.4" x14ac:dyDescent="0.3"/>
  <cols>
    <col min="1" max="1" width="7.88671875" customWidth="1"/>
    <col min="2" max="2" width="33.44140625" bestFit="1" customWidth="1"/>
    <col min="3" max="3" width="12.88671875" bestFit="1" customWidth="1"/>
    <col min="4" max="4" width="17" customWidth="1"/>
    <col min="5" max="5" width="8.88671875" customWidth="1"/>
    <col min="6" max="8" width="22" style="1" customWidth="1"/>
    <col min="9" max="9" width="19.5546875" style="1" customWidth="1"/>
    <col min="10" max="10" width="20.5546875" style="1" customWidth="1"/>
    <col min="11" max="11" width="23" style="1" customWidth="1"/>
    <col min="12" max="12" width="27.6640625" customWidth="1"/>
    <col min="13" max="13" width="18.44140625" customWidth="1"/>
    <col min="14" max="1007" width="9.109375" customWidth="1"/>
  </cols>
  <sheetData>
    <row r="1" spans="1:14" ht="15" customHeight="1" x14ac:dyDescent="0.3">
      <c r="A1" s="2"/>
      <c r="B1" s="2"/>
      <c r="C1" s="2"/>
      <c r="D1" s="2"/>
      <c r="E1" s="2"/>
      <c r="F1" s="3"/>
      <c r="G1" s="3"/>
      <c r="H1" s="3"/>
      <c r="I1" s="3"/>
      <c r="J1" s="3"/>
      <c r="K1" s="3"/>
    </row>
    <row r="2" spans="1:14" ht="41.1" customHeight="1" x14ac:dyDescent="0.35">
      <c r="A2" s="35" t="s">
        <v>0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</row>
    <row r="3" spans="1:14" ht="15" customHeight="1" x14ac:dyDescent="0.3">
      <c r="A3" s="2"/>
      <c r="B3" s="2"/>
      <c r="C3" s="2"/>
      <c r="D3" s="2"/>
      <c r="E3" s="2"/>
      <c r="F3" s="3"/>
      <c r="G3" s="3"/>
      <c r="H3" s="3"/>
      <c r="I3" s="3"/>
      <c r="J3" s="3"/>
      <c r="K3" s="3"/>
    </row>
    <row r="4" spans="1:14" x14ac:dyDescent="0.3">
      <c r="A4" s="2"/>
      <c r="B4" s="2"/>
      <c r="C4" s="2"/>
      <c r="D4" s="2"/>
      <c r="E4" s="2"/>
      <c r="F4" s="3"/>
      <c r="G4" s="3"/>
      <c r="H4" s="3"/>
      <c r="I4" s="3"/>
      <c r="J4" s="4"/>
      <c r="K4" s="3"/>
    </row>
    <row r="5" spans="1:14" ht="27" customHeight="1" x14ac:dyDescent="0.3">
      <c r="A5" s="36" t="s">
        <v>20</v>
      </c>
      <c r="B5" s="36"/>
      <c r="C5" s="40" t="s">
        <v>35</v>
      </c>
      <c r="D5" s="41"/>
      <c r="E5" s="41"/>
      <c r="F5" s="41"/>
      <c r="G5" s="41"/>
      <c r="H5" s="41"/>
      <c r="I5" s="41"/>
      <c r="J5" s="41"/>
      <c r="K5" s="41"/>
      <c r="L5" s="42"/>
    </row>
    <row r="6" spans="1:14" ht="47.25" customHeight="1" x14ac:dyDescent="0.3">
      <c r="A6" s="36" t="s">
        <v>1</v>
      </c>
      <c r="B6" s="36"/>
      <c r="C6" s="37" t="s">
        <v>2</v>
      </c>
      <c r="D6" s="38"/>
      <c r="E6" s="38"/>
      <c r="F6" s="38"/>
      <c r="G6" s="38"/>
      <c r="H6" s="38"/>
      <c r="I6" s="38"/>
      <c r="J6" s="38"/>
      <c r="K6" s="38"/>
      <c r="L6" s="39"/>
    </row>
    <row r="7" spans="1:14" ht="42.75" customHeight="1" x14ac:dyDescent="0.3">
      <c r="A7" s="30" t="s">
        <v>18</v>
      </c>
      <c r="B7" s="31"/>
      <c r="C7" s="32"/>
      <c r="D7" s="32"/>
      <c r="E7" s="32"/>
      <c r="F7" s="32"/>
      <c r="G7" s="32"/>
      <c r="H7" s="32"/>
      <c r="I7" s="32"/>
      <c r="J7" s="32"/>
      <c r="K7" s="32"/>
      <c r="L7" s="33"/>
    </row>
    <row r="8" spans="1:14" ht="145.5" customHeight="1" x14ac:dyDescent="0.3">
      <c r="A8" s="34" t="s">
        <v>12</v>
      </c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</row>
    <row r="9" spans="1:14" ht="42" customHeight="1" x14ac:dyDescent="0.3">
      <c r="A9" s="23" t="s">
        <v>3</v>
      </c>
      <c r="B9" s="23" t="s">
        <v>4</v>
      </c>
      <c r="C9" s="24" t="s">
        <v>5</v>
      </c>
      <c r="D9" s="23" t="s">
        <v>6</v>
      </c>
      <c r="E9" s="24" t="s">
        <v>7</v>
      </c>
      <c r="F9" s="5" t="s">
        <v>15</v>
      </c>
      <c r="G9" s="5" t="s">
        <v>16</v>
      </c>
      <c r="H9" s="5" t="s">
        <v>17</v>
      </c>
      <c r="I9" s="24" t="s">
        <v>19</v>
      </c>
      <c r="J9" s="6" t="s">
        <v>8</v>
      </c>
      <c r="K9" s="6" t="s">
        <v>9</v>
      </c>
      <c r="L9" s="15" t="s">
        <v>10</v>
      </c>
    </row>
    <row r="10" spans="1:14" ht="58.5" customHeight="1" x14ac:dyDescent="0.3">
      <c r="A10" s="23"/>
      <c r="B10" s="23"/>
      <c r="C10" s="24"/>
      <c r="D10" s="23"/>
      <c r="E10" s="24"/>
      <c r="F10" s="5" t="s">
        <v>11</v>
      </c>
      <c r="G10" s="5" t="s">
        <v>11</v>
      </c>
      <c r="H10" s="5" t="s">
        <v>11</v>
      </c>
      <c r="I10" s="24"/>
      <c r="J10" s="7"/>
      <c r="K10" s="7"/>
      <c r="L10" s="14"/>
    </row>
    <row r="11" spans="1:14" ht="55.2" x14ac:dyDescent="0.3">
      <c r="A11" s="8" t="s">
        <v>13</v>
      </c>
      <c r="B11" s="19" t="s">
        <v>24</v>
      </c>
      <c r="C11" s="20" t="s">
        <v>32</v>
      </c>
      <c r="D11" s="8" t="s">
        <v>33</v>
      </c>
      <c r="E11" s="20">
        <v>12</v>
      </c>
      <c r="F11" s="21">
        <v>5600</v>
      </c>
      <c r="G11" s="16">
        <v>5900</v>
      </c>
      <c r="H11" s="17">
        <v>6000</v>
      </c>
      <c r="I11" s="9">
        <f>ROUND((AVERAGE(F11:H11)),2)</f>
        <v>5833.33</v>
      </c>
      <c r="J11" s="10">
        <f t="shared" ref="J11:J18" si="0">STDEV(F11:H11)</f>
        <v>208.16659994661327</v>
      </c>
      <c r="K11" s="11">
        <f t="shared" ref="K11:K18" si="1">STDEV(F11:H11)/AVERAGE(F11:H11)</f>
        <v>3.5685702847990851E-2</v>
      </c>
      <c r="L11" s="5">
        <f>ROUND((I11*E11),2)</f>
        <v>69999.960000000006</v>
      </c>
      <c r="M11" s="1"/>
      <c r="N11" s="1"/>
    </row>
    <row r="12" spans="1:14" ht="55.2" x14ac:dyDescent="0.3">
      <c r="A12" s="8" t="s">
        <v>14</v>
      </c>
      <c r="B12" s="19" t="s">
        <v>25</v>
      </c>
      <c r="C12" s="20" t="s">
        <v>32</v>
      </c>
      <c r="D12" s="8" t="s">
        <v>33</v>
      </c>
      <c r="E12" s="20">
        <v>13</v>
      </c>
      <c r="F12" s="21">
        <v>7950</v>
      </c>
      <c r="G12" s="18">
        <v>8150</v>
      </c>
      <c r="H12" s="17">
        <v>8250</v>
      </c>
      <c r="I12" s="9">
        <f>ROUND((AVERAGE(F12:H12)),2)</f>
        <v>8116.67</v>
      </c>
      <c r="J12" s="10">
        <f t="shared" si="0"/>
        <v>152.75252316519467</v>
      </c>
      <c r="K12" s="11">
        <f t="shared" si="1"/>
        <v>1.8819612710290923E-2</v>
      </c>
      <c r="L12" s="5">
        <f t="shared" ref="L12:L18" si="2">ROUND((I12*E12),2)</f>
        <v>105516.71</v>
      </c>
      <c r="M12" s="1"/>
      <c r="N12" s="1"/>
    </row>
    <row r="13" spans="1:14" ht="55.2" x14ac:dyDescent="0.3">
      <c r="A13" s="8" t="s">
        <v>21</v>
      </c>
      <c r="B13" s="19" t="s">
        <v>26</v>
      </c>
      <c r="C13" s="20" t="s">
        <v>32</v>
      </c>
      <c r="D13" s="8" t="s">
        <v>33</v>
      </c>
      <c r="E13" s="20">
        <v>13</v>
      </c>
      <c r="F13" s="21">
        <v>7950</v>
      </c>
      <c r="G13" s="18">
        <v>8150</v>
      </c>
      <c r="H13" s="17">
        <v>8250</v>
      </c>
      <c r="I13" s="9">
        <f t="shared" ref="I13:I18" si="3">ROUND((AVERAGE(F13:H13)),2)</f>
        <v>8116.67</v>
      </c>
      <c r="J13" s="10">
        <f t="shared" si="0"/>
        <v>152.75252316519467</v>
      </c>
      <c r="K13" s="11">
        <f t="shared" si="1"/>
        <v>1.8819612710290923E-2</v>
      </c>
      <c r="L13" s="5">
        <f t="shared" si="2"/>
        <v>105516.71</v>
      </c>
      <c r="M13" s="1"/>
      <c r="N13" s="1"/>
    </row>
    <row r="14" spans="1:14" ht="55.2" x14ac:dyDescent="0.3">
      <c r="A14" s="8" t="s">
        <v>22</v>
      </c>
      <c r="B14" s="19" t="s">
        <v>27</v>
      </c>
      <c r="C14" s="20" t="s">
        <v>32</v>
      </c>
      <c r="D14" s="8" t="s">
        <v>33</v>
      </c>
      <c r="E14" s="20">
        <v>13</v>
      </c>
      <c r="F14" s="21">
        <v>7950</v>
      </c>
      <c r="G14" s="18">
        <v>8150</v>
      </c>
      <c r="H14" s="17">
        <v>8250</v>
      </c>
      <c r="I14" s="9">
        <f t="shared" si="3"/>
        <v>8116.67</v>
      </c>
      <c r="J14" s="10">
        <f t="shared" si="0"/>
        <v>152.75252316519467</v>
      </c>
      <c r="K14" s="11">
        <f t="shared" si="1"/>
        <v>1.8819612710290923E-2</v>
      </c>
      <c r="L14" s="5">
        <f t="shared" si="2"/>
        <v>105516.71</v>
      </c>
      <c r="M14" s="1"/>
      <c r="N14" s="1"/>
    </row>
    <row r="15" spans="1:14" ht="41.4" x14ac:dyDescent="0.3">
      <c r="A15" s="8" t="s">
        <v>23</v>
      </c>
      <c r="B15" s="19" t="s">
        <v>28</v>
      </c>
      <c r="C15" s="20" t="s">
        <v>32</v>
      </c>
      <c r="D15" s="8" t="s">
        <v>33</v>
      </c>
      <c r="E15" s="20">
        <v>9</v>
      </c>
      <c r="F15" s="21">
        <v>14250</v>
      </c>
      <c r="G15" s="18">
        <v>14000</v>
      </c>
      <c r="H15" s="17">
        <v>14150</v>
      </c>
      <c r="I15" s="9">
        <f t="shared" si="3"/>
        <v>14133.33</v>
      </c>
      <c r="J15" s="10">
        <f t="shared" si="0"/>
        <v>125.83057392117917</v>
      </c>
      <c r="K15" s="11">
        <f t="shared" si="1"/>
        <v>8.9031066453664504E-3</v>
      </c>
      <c r="L15" s="5">
        <f t="shared" si="2"/>
        <v>127199.97</v>
      </c>
      <c r="M15" s="1"/>
      <c r="N15" s="1"/>
    </row>
    <row r="16" spans="1:14" ht="41.4" x14ac:dyDescent="0.3">
      <c r="A16" s="8">
        <v>6</v>
      </c>
      <c r="B16" s="19" t="s">
        <v>29</v>
      </c>
      <c r="C16" s="20" t="s">
        <v>32</v>
      </c>
      <c r="D16" s="8" t="s">
        <v>33</v>
      </c>
      <c r="E16" s="20">
        <v>1</v>
      </c>
      <c r="F16" s="21">
        <v>13100</v>
      </c>
      <c r="G16" s="18">
        <v>13000</v>
      </c>
      <c r="H16" s="17">
        <v>13250</v>
      </c>
      <c r="I16" s="9">
        <f t="shared" si="3"/>
        <v>13116.67</v>
      </c>
      <c r="J16" s="10">
        <f t="shared" si="0"/>
        <v>125.83057392117917</v>
      </c>
      <c r="K16" s="11">
        <f t="shared" si="1"/>
        <v>9.5931822557442821E-3</v>
      </c>
      <c r="L16" s="5">
        <f t="shared" si="2"/>
        <v>13116.67</v>
      </c>
      <c r="M16" s="1"/>
      <c r="N16" s="1"/>
    </row>
    <row r="17" spans="1:30" ht="55.2" x14ac:dyDescent="0.3">
      <c r="A17" s="8">
        <v>7</v>
      </c>
      <c r="B17" s="19" t="s">
        <v>30</v>
      </c>
      <c r="C17" s="20" t="s">
        <v>32</v>
      </c>
      <c r="D17" s="8" t="s">
        <v>33</v>
      </c>
      <c r="E17" s="20">
        <v>1</v>
      </c>
      <c r="F17" s="21">
        <v>13100</v>
      </c>
      <c r="G17" s="18">
        <v>13000</v>
      </c>
      <c r="H17" s="17">
        <v>13250</v>
      </c>
      <c r="I17" s="9">
        <f t="shared" si="3"/>
        <v>13116.67</v>
      </c>
      <c r="J17" s="10">
        <f t="shared" si="0"/>
        <v>125.83057392117917</v>
      </c>
      <c r="K17" s="11">
        <f t="shared" si="1"/>
        <v>9.5931822557442821E-3</v>
      </c>
      <c r="L17" s="5">
        <f t="shared" si="2"/>
        <v>13116.67</v>
      </c>
      <c r="M17" s="1"/>
      <c r="N17" s="1"/>
    </row>
    <row r="18" spans="1:30" ht="55.2" x14ac:dyDescent="0.3">
      <c r="A18" s="8">
        <v>8</v>
      </c>
      <c r="B18" s="19" t="s">
        <v>31</v>
      </c>
      <c r="C18" s="20" t="s">
        <v>32</v>
      </c>
      <c r="D18" s="8" t="s">
        <v>33</v>
      </c>
      <c r="E18" s="20">
        <v>1</v>
      </c>
      <c r="F18" s="21">
        <v>13100</v>
      </c>
      <c r="G18" s="18">
        <v>13000</v>
      </c>
      <c r="H18" s="17">
        <v>13250</v>
      </c>
      <c r="I18" s="9">
        <f t="shared" si="3"/>
        <v>13116.67</v>
      </c>
      <c r="J18" s="10">
        <f t="shared" si="0"/>
        <v>125.83057392117917</v>
      </c>
      <c r="K18" s="11">
        <f t="shared" si="1"/>
        <v>9.5931822557442821E-3</v>
      </c>
      <c r="L18" s="5">
        <f t="shared" si="2"/>
        <v>13116.67</v>
      </c>
      <c r="M18" s="1"/>
      <c r="N18" s="1"/>
    </row>
    <row r="19" spans="1:30" x14ac:dyDescent="0.3">
      <c r="A19" s="25"/>
      <c r="B19" s="25"/>
      <c r="C19" s="25"/>
      <c r="D19" s="25"/>
      <c r="E19" s="25"/>
      <c r="F19" s="25"/>
      <c r="G19" s="25"/>
      <c r="H19" s="25"/>
      <c r="I19" s="25"/>
      <c r="J19" s="25"/>
      <c r="K19" s="12"/>
      <c r="L19" s="13">
        <f>SUM(L11:L18)</f>
        <v>553100.07000000018</v>
      </c>
    </row>
    <row r="20" spans="1:30" ht="36.75" customHeight="1" x14ac:dyDescent="0.3">
      <c r="A20" s="26" t="s">
        <v>34</v>
      </c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8"/>
    </row>
    <row r="21" spans="1:30" x14ac:dyDescent="0.3">
      <c r="A21" s="29"/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</row>
    <row r="22" spans="1:30" x14ac:dyDescent="0.3">
      <c r="A22" s="22"/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</row>
  </sheetData>
  <mergeCells count="17">
    <mergeCell ref="A7:L7"/>
    <mergeCell ref="A8:L8"/>
    <mergeCell ref="A2:L2"/>
    <mergeCell ref="A5:B5"/>
    <mergeCell ref="A6:B6"/>
    <mergeCell ref="C5:L5"/>
    <mergeCell ref="C6:L6"/>
    <mergeCell ref="A22:L22"/>
    <mergeCell ref="D9:D10"/>
    <mergeCell ref="E9:E10"/>
    <mergeCell ref="A9:A10"/>
    <mergeCell ref="C9:C10"/>
    <mergeCell ref="B9:B10"/>
    <mergeCell ref="A19:J19"/>
    <mergeCell ref="I9:I10"/>
    <mergeCell ref="A20:AD20"/>
    <mergeCell ref="A21:AD21"/>
  </mergeCells>
  <phoneticPr fontId="11" type="noConversion"/>
  <pageMargins left="0.24027777777777801" right="0.24027777777777801" top="0.05" bottom="0.209722222222222" header="0.51180555555555496" footer="0.51180555555555496"/>
  <pageSetup paperSize="9" scale="60" orientation="landscape" useFirstPageNumber="1" horizontalDpi="300" verticalDpi="300" r:id="rId1"/>
  <ignoredErrors>
    <ignoredError sqref="I11:K11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Аюпов Дамир Айратович</dc:creator>
  <cp:lastModifiedBy>Новикова Юлия Игоревна</cp:lastModifiedBy>
  <cp:revision>7</cp:revision>
  <cp:lastPrinted>2024-10-17T12:03:26Z</cp:lastPrinted>
  <dcterms:created xsi:type="dcterms:W3CDTF">2014-01-17T11:35:00Z</dcterms:created>
  <dcterms:modified xsi:type="dcterms:W3CDTF">2026-06-01T10:21:41Z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1049-11.2.0.10101</vt:lpwstr>
  </property>
  <property fmtid="{D5CDD505-2E9C-101B-9397-08002B2CF9AE}" pid="3" name="Generator">
    <vt:lpwstr>NPOI</vt:lpwstr>
  </property>
  <property fmtid="{D5CDD505-2E9C-101B-9397-08002B2CF9AE}" pid="4" name="Generator Version">
    <vt:lpwstr>2.4.1</vt:lpwstr>
  </property>
</Properties>
</file>