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Лист1!$A$4:$WVW$15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P6" i="1" l="1"/>
  <c r="P7" i="1"/>
  <c r="P8" i="1"/>
  <c r="P9" i="1"/>
  <c r="P11" i="1"/>
  <c r="P12" i="1"/>
  <c r="D14" i="1" l="1"/>
  <c r="M12" i="1" l="1"/>
  <c r="N12" i="1" s="1"/>
  <c r="O12" i="1" s="1"/>
  <c r="J12" i="1"/>
  <c r="K12" i="1" s="1"/>
  <c r="L12" i="1" s="1"/>
  <c r="M9" i="1" l="1"/>
  <c r="N9" i="1" s="1"/>
  <c r="O9" i="1" s="1"/>
  <c r="M10" i="1"/>
  <c r="N10" i="1" s="1"/>
  <c r="O10" i="1" s="1"/>
  <c r="P10" i="1" s="1"/>
  <c r="M11" i="1"/>
  <c r="N11" i="1" s="1"/>
  <c r="O11" i="1" s="1"/>
  <c r="M13" i="1"/>
  <c r="N13" i="1" s="1"/>
  <c r="O13" i="1" s="1"/>
  <c r="P13" i="1" s="1"/>
  <c r="J9" i="1"/>
  <c r="K9" i="1" s="1"/>
  <c r="L9" i="1" s="1"/>
  <c r="J10" i="1"/>
  <c r="K10" i="1" s="1"/>
  <c r="L10" i="1" s="1"/>
  <c r="J11" i="1"/>
  <c r="K11" i="1" s="1"/>
  <c r="L11" i="1" s="1"/>
  <c r="J13" i="1"/>
  <c r="K13" i="1" s="1"/>
  <c r="L13" i="1" s="1"/>
  <c r="J7" i="1" l="1"/>
  <c r="K7" i="1" s="1"/>
  <c r="L7" i="1" s="1"/>
  <c r="J8" i="1"/>
  <c r="K8" i="1" s="1"/>
  <c r="L8" i="1" s="1"/>
  <c r="M8" i="1"/>
  <c r="N8" i="1" s="1"/>
  <c r="O8" i="1" s="1"/>
  <c r="M6" i="1" l="1"/>
  <c r="N6" i="1" s="1"/>
  <c r="O6" i="1" s="1"/>
  <c r="M7" i="1"/>
  <c r="N7" i="1" s="1"/>
  <c r="O7" i="1" s="1"/>
  <c r="J6" i="1"/>
  <c r="K6" i="1" s="1"/>
  <c r="L6" i="1" s="1"/>
  <c r="Q5" i="1" l="1"/>
  <c r="M5" i="1" l="1"/>
  <c r="N5" i="1" s="1"/>
  <c r="O5" i="1" s="1"/>
  <c r="P5" i="1" s="1"/>
  <c r="P14" i="1" s="1"/>
  <c r="J5" i="1"/>
  <c r="K5" i="1" s="1"/>
  <c r="L5" i="1" s="1"/>
  <c r="L15" i="1" l="1"/>
</calcChain>
</file>

<file path=xl/sharedStrings.xml><?xml version="1.0" encoding="utf-8"?>
<sst xmlns="http://schemas.openxmlformats.org/spreadsheetml/2006/main" count="68" uniqueCount="59">
  <si>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</si>
  <si>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</si>
  <si>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</si>
  <si>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</si>
  <si>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</si>
  <si>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</si>
  <si>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</si>
  <si>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</si>
  <si>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</si>
  <si>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</si>
  <si>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</si>
  <si>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</si>
  <si>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</si>
  <si>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</si>
  <si>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</si>
  <si>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</si>
  <si>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</si>
  <si>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Приложение № 1 
</t>
  </si>
  <si>
    <t>Информация сети Интернет анализ рынка</t>
  </si>
  <si>
    <r>
      <t xml:space="preserve">коэффициент вариации цен V (%)           </t>
    </r>
    <r>
      <rPr>
        <i/>
        <sz val="13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</si>
  <si>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color indexed="8"/>
        <rFont val="Times New Roman"/>
        <family val="1"/>
        <charset val="204"/>
      </rPr>
      <t>Расчет Н(М)ЦК по формуле</t>
    </r>
    <r>
      <rPr>
        <sz val="13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</si>
  <si>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м</t>
  </si>
  <si>
    <t>https://vlad.specstali.ru/product/aljuminievyj-ugolok-25h25h2-mm-amg/?cat=catalog/Aljuminij/Ugolok_aljuminievyj</t>
  </si>
  <si>
    <t>https://www.tehnodrom.ru/catalog/detail/ugolok_25_kh_25_mm_2_0_m_alyuminiy/</t>
  </si>
  <si>
    <t>https://vlad.snabtechmet.ru/product/aljuminievyj_ugolok_25h25h2_mm_amg_otsinkovannyj_stroitelnyj/</t>
  </si>
  <si>
    <t>https://vlad.specstali.ru/product/ugolok-aljuminievyj-amg5-35x35x3-gost-13737-90/?cat=catalog/Aljuminij/Ugolok_aljuminievyj</t>
  </si>
  <si>
    <t>https://vlad.snabtechmet.ru/product/aljuminievyj_ugolok_35h35h3_mm_amg_otsinkovannyj_s_rezinovoj_vstavkoj/</t>
  </si>
  <si>
    <t>https://vlad.snabtechmet.ru/product/aljuminievyj_ugolok_35h35h3_mm_amg6_otsinkovannyj_riflenyj/</t>
  </si>
  <si>
    <t>https://vlad.specstali.ru/product/aljuminievyj-ugolok-50h50h5-mm-amg/?cat=catalog/Aljuminij/Ugolok_aljuminievyj</t>
  </si>
  <si>
    <t>Уголок алюминиевый Амг 50*50*5 мм</t>
  </si>
  <si>
    <t>Уголок алюминиевый Амг 25*25*2 мм</t>
  </si>
  <si>
    <t>Уголок алюминиевый Амг 35*35*3 мм</t>
  </si>
  <si>
    <t>https://vlad.snabtechmet.ru/product/aljuminievyj_ugolok_50h50h5_mm_amg_anodirovannyj_perforirovannyj/</t>
  </si>
  <si>
    <t>https://vlad.snabtechmet.ru/product/aljuminievyj_ugolok_50h50h5_mm_amg6m/</t>
  </si>
  <si>
    <t>https://vlad.specstali.ru/product/aljuminievaja-truba-amg-32x2-gost-18482-79/?cat=catalog/Aljuminij/Aljuminievaja_kruglaja_truba</t>
  </si>
  <si>
    <t>https://vlad.snabtechmet.ru/product/aljuminievaja_truba_kruglaja_32h3_mm_amg2m/</t>
  </si>
  <si>
    <t>https://www.mkuralsteel-vld.ru/goods/119549149-truba_alyuminiyevaya_32kh2_mm_amg5m_ost_1_92096_83</t>
  </si>
  <si>
    <t>https://www.mkuralsteel-vld.ru/goods/119549113-truba_alyuminiyevaya_28kh2_mm_amg2m_ost_1_92096_83</t>
  </si>
  <si>
    <t>https://vlad.specstali.ru/product/aljuminievaja-truba-amg-28x3-gost-18482-79/?cat=catalog/Aljuminij/Aljuminievaja_kruglaja_truba</t>
  </si>
  <si>
    <t>https://vladivostok.pulscen.ru/products/truba_alyuminiyevaya_razmer_130kh32_5_mm_diametr_28_mm_tolshchina_3_mm_marka_ad31t1_mernost_m_d_276026585</t>
  </si>
  <si>
    <t>https://vlad.specstali.ru/product/aljuminievyj-shveller-amg-100h50h5h7-6-mm-pressovannyj/?cat=catalog/Aljuminij/Aljuminevyj_shveller</t>
  </si>
  <si>
    <t>https://vladivostok.cvet-met.com/catalogue/shveller_alyuminievyi_amg5_100h100h7_mm_gost_13623-90.html</t>
  </si>
  <si>
    <t>https://vlad.specstali.ru/product/aljuminievyj-shveller-amg6-100h50h5h7-6-mm-obschego-naznachenija/?cat=catalog/Aljuminij/Aljuminevyj_shveller</t>
  </si>
  <si>
    <t>https://vlad.specstali.ru/product/prutok-aljuminievyj-amg2-30-gost-21488-97/?cat=catalog/Aljuminij/prutok-alyuminievyy</t>
  </si>
  <si>
    <t>https://vladivostok.cvet-met.com/catalogue/prutok-aljuminievyj-30h3000-mm-amg5.html</t>
  </si>
  <si>
    <t>https://www.farpost.ru/vladivostok/home/materials/metal/prutok-krug-aljuminievyj-30-mm-amg2-atp-g17231192923.html</t>
  </si>
  <si>
    <t>https://www.farpost.ru/vladivostok/home/materials/metal/prutok-aljuminij-amg6-gost-21488-97-f50mm-g17435118533.html</t>
  </si>
  <si>
    <t>https://www.rts-vld.ru/goods/258990405-prutok_alyuminiyevy_50_mm_amg6_gost_21488_97</t>
  </si>
  <si>
    <t>https://www.farpost.ru/vladivostok/home/materials/metal/prutok-aljuminij-amg2-gost-21488-97-f50mm-g17435118532.html</t>
  </si>
  <si>
    <t>https://www.farpost.ru/vladivostok/home/materials/metal/list-aljuminievyj-amg2n2-quot-kvintet-quot-4-0h1500h3000-n-z-g17435116123.html</t>
  </si>
  <si>
    <t>https://www.farpost.ru/vladivostok/home/materials/metal/list-aljuminievyj-amg2n2-quot-kvintet-quot-4-0h1200h3000-n-z-g17435116122.html</t>
  </si>
  <si>
    <t>https://www.farpost.ru/vladivostok/home/materials/metal/list-aljuminievyj-amg3m-4-0h1200h3000-gost-21631-76-g17435116138.html</t>
  </si>
  <si>
    <t>Труба алюминиевая Амг д. 32х3 мм L=6000 мм</t>
  </si>
  <si>
    <t>Труба алюминиевая Амг д. 28х3 мм L=6000 мм</t>
  </si>
  <si>
    <t>швелер П-образный алюминиевый Амг на 50х100х3 мм L=6000 мм</t>
  </si>
  <si>
    <t>прут алюминиевый Амг д. 30 мм L=3000 мм</t>
  </si>
  <si>
    <t>прут алюминиевый Амг д. 50 мм L=3000 мм</t>
  </si>
  <si>
    <t>Лист алюминиевый Амг 4х1200х3000 мм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</si>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</sst>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i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166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3" fillId="0" borderId="0" xfId="0" applyNumberFormat="1" applyFont="1" applyAlignment="1" applyProtection="1">
      <alignment vertical="center"/>
      <protection locked="0"/>
    </xf>
    <xf numFmtId="9" fontId="3" fillId="0" borderId="0" xfId="4" applyFont="1" applyFill="1" applyAlignment="1" applyProtection="1">
      <alignment vertical="center"/>
      <protection locked="0"/>
    </xf>
    <xf numFmtId="14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0" fontId="11" fillId="0" borderId="0" xfId="0" applyFont="1"/>
    <xf numFmtId="0" fontId="11" fillId="0" borderId="1" xfId="0" applyFont="1" applyBorder="1"/>
    <xf numFmtId="0" fontId="13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4" fontId="18" fillId="0" borderId="1" xfId="1" applyFont="1" applyFill="1" applyBorder="1" applyAlignment="1">
      <alignment horizontal="center" vertical="center" wrapText="1"/>
    </xf>
    <xf numFmtId="4" fontId="11" fillId="0" borderId="1" xfId="0" applyNumberFormat="1" applyFont="1" applyBorder="1"/>
    <xf numFmtId="0" fontId="11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7" fillId="0" borderId="1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164" fontId="11" fillId="0" borderId="1" xfId="0" applyNumberFormat="1" applyFont="1" applyBorder="1"/>
    <xf numFmtId="4" fontId="11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4" fontId="11" fillId="0" borderId="0" xfId="0" applyNumberFormat="1" applyFont="1"/>
    <xf numFmtId="0" fontId="12" fillId="0" borderId="1" xfId="0" applyFont="1" applyBorder="1" applyAlignment="1">
      <alignment horizontal="center" vertical="top" wrapText="1"/>
    </xf>
    <xf numFmtId="0" fontId="10" fillId="0" borderId="0" xfId="5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 wrapText="1"/>
    </xf>
  </cellXfs>
  <cellStyles count="6">
    <cellStyle name="Гиперссылка" xfId="5" builtinId="8"/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lad.snabtechmet.ru/product/aljuminievyj_ugolok_50h50h5_mm_amg_anodirovannyj_perforirovannyj/" TargetMode="External"/><Relationship Id="rId13" Type="http://schemas.openxmlformats.org/officeDocument/2006/relationships/hyperlink" Target="https://www.mkuralsteel-vld.ru/goods/119549113-truba_alyuminiyevaya_28kh2_mm_amg2m_ost_1_92096_83" TargetMode="External"/><Relationship Id="rId18" Type="http://schemas.openxmlformats.org/officeDocument/2006/relationships/hyperlink" Target="https://vlad.specstali.ru/product/aljuminievyj-shveller-amg6-100h50h5h7-6-mm-obschego-naznachenija/?cat=catalog/Aljuminij/Aljuminevyj_shveller" TargetMode="External"/><Relationship Id="rId26" Type="http://schemas.openxmlformats.org/officeDocument/2006/relationships/hyperlink" Target="https://www.farpost.ru/vladivostok/home/materials/metal/list-aljuminievyj-amg2n2-quot-kvintet-quot-4-0h1200h3000-n-z-g17435116122.html" TargetMode="External"/><Relationship Id="rId3" Type="http://schemas.openxmlformats.org/officeDocument/2006/relationships/hyperlink" Target="https://vlad.snabtechmet.ru/product/aljuminievyj_ugolok_25h25h2_mm_amg_otsinkovannyj_stroitelnyj/" TargetMode="External"/><Relationship Id="rId21" Type="http://schemas.openxmlformats.org/officeDocument/2006/relationships/hyperlink" Target="https://www.farpost.ru/vladivostok/home/materials/metal/prutok-krug-aljuminievyj-30-mm-amg2-atp-g17231192923.html" TargetMode="External"/><Relationship Id="rId7" Type="http://schemas.openxmlformats.org/officeDocument/2006/relationships/hyperlink" Target="https://vlad.specstali.ru/product/aljuminievyj-ugolok-50h50h5-mm-amg/?cat=catalog/Aljuminij/Ugolok_aljuminievyj" TargetMode="External"/><Relationship Id="rId12" Type="http://schemas.openxmlformats.org/officeDocument/2006/relationships/hyperlink" Target="https://www.mkuralsteel-vld.ru/goods/119549149-truba_alyuminiyevaya_32kh2_mm_amg5m_ost_1_92096_83" TargetMode="External"/><Relationship Id="rId17" Type="http://schemas.openxmlformats.org/officeDocument/2006/relationships/hyperlink" Target="https://vladivostok.cvet-met.com/catalogue/shveller_alyuminievyi_amg5_100h100h7_mm_gost_13623-90.html" TargetMode="External"/><Relationship Id="rId25" Type="http://schemas.openxmlformats.org/officeDocument/2006/relationships/hyperlink" Target="https://www.farpost.ru/vladivostok/home/materials/metal/list-aljuminievyj-amg2n2-quot-kvintet-quot-4-0h1500h3000-n-z-g17435116123.html" TargetMode="External"/><Relationship Id="rId2" Type="http://schemas.openxmlformats.org/officeDocument/2006/relationships/hyperlink" Target="https://www.tehnodrom.ru/catalog/detail/ugolok_25_kh_25_mm_2_0_m_alyuminiy/" TargetMode="External"/><Relationship Id="rId16" Type="http://schemas.openxmlformats.org/officeDocument/2006/relationships/hyperlink" Target="https://vlad.specstali.ru/product/aljuminievyj-shveller-amg-100h50h5h7-6-mm-pressovannyj/?cat=catalog/Aljuminij/Aljuminevyj_shveller" TargetMode="External"/><Relationship Id="rId20" Type="http://schemas.openxmlformats.org/officeDocument/2006/relationships/hyperlink" Target="https://vladivostok.cvet-met.com/catalogue/prutok-aljuminievyj-30h3000-mm-amg5.html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vlad.specstali.ru/product/aljuminievyj-ugolok-25h25h2-mm-amg/?cat=catalog/Aljuminij/Ugolok_aljuminievyj" TargetMode="External"/><Relationship Id="rId6" Type="http://schemas.openxmlformats.org/officeDocument/2006/relationships/hyperlink" Target="https://vlad.snabtechmet.ru/product/aljuminievyj_ugolok_35h35h3_mm_amg6_otsinkovannyj_riflenyj/" TargetMode="External"/><Relationship Id="rId11" Type="http://schemas.openxmlformats.org/officeDocument/2006/relationships/hyperlink" Target="https://vlad.snabtechmet.ru/product/aljuminievaja_truba_kruglaja_32h3_mm_amg2m/" TargetMode="External"/><Relationship Id="rId24" Type="http://schemas.openxmlformats.org/officeDocument/2006/relationships/hyperlink" Target="https://www.rts-vld.ru/goods/258990405-prutok_alyuminiyevy_50_mm_amg6_gost_21488_97" TargetMode="External"/><Relationship Id="rId5" Type="http://schemas.openxmlformats.org/officeDocument/2006/relationships/hyperlink" Target="https://vlad.snabtechmet.ru/product/aljuminievyj_ugolok_35h35h3_mm_amg_otsinkovannyj_s_rezinovoj_vstavkoj/" TargetMode="External"/><Relationship Id="rId15" Type="http://schemas.openxmlformats.org/officeDocument/2006/relationships/hyperlink" Target="https://vladivostok.pulscen.ru/products/truba_alyuminiyevaya_razmer_130kh32_5_mm_diametr_28_mm_tolshchina_3_mm_marka_ad31t1_mernost_m_d_276026585" TargetMode="External"/><Relationship Id="rId23" Type="http://schemas.openxmlformats.org/officeDocument/2006/relationships/hyperlink" Target="https://www.farpost.ru/vladivostok/home/materials/metal/prutok-aljuminij-amg6-gost-21488-97-f50mm-g17435118533.htm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vlad.specstali.ru/product/aljuminievaja-truba-amg-32x2-gost-18482-79/?cat=catalog/Aljuminij/Aljuminievaja_kruglaja_truba" TargetMode="External"/><Relationship Id="rId19" Type="http://schemas.openxmlformats.org/officeDocument/2006/relationships/hyperlink" Target="https://vlad.specstali.ru/product/prutok-aljuminievyj-amg2-30-gost-21488-97/?cat=catalog/Aljuminij/prutok-alyuminievyy" TargetMode="External"/><Relationship Id="rId4" Type="http://schemas.openxmlformats.org/officeDocument/2006/relationships/hyperlink" Target="https://vlad.specstali.ru/product/ugolok-aljuminievyj-amg5-35x35x3-gost-13737-90/?cat=catalog/Aljuminij/Ugolok_aljuminievyj" TargetMode="External"/><Relationship Id="rId9" Type="http://schemas.openxmlformats.org/officeDocument/2006/relationships/hyperlink" Target="https://vlad.snabtechmet.ru/product/aljuminievyj_ugolok_50h50h5_mm_amg6m/" TargetMode="External"/><Relationship Id="rId14" Type="http://schemas.openxmlformats.org/officeDocument/2006/relationships/hyperlink" Target="https://vlad.specstali.ru/product/aljuminievaja-truba-amg-28x3-gost-18482-79/?cat=catalog/Aljuminij/Aljuminievaja_kruglaja_truba" TargetMode="External"/><Relationship Id="rId22" Type="http://schemas.openxmlformats.org/officeDocument/2006/relationships/hyperlink" Target="https://www.farpost.ru/vladivostok/home/materials/metal/prutok-aljuminij-amg2-gost-21488-97-f50mm-g17435118532.html" TargetMode="External"/><Relationship Id="rId27" Type="http://schemas.openxmlformats.org/officeDocument/2006/relationships/hyperlink" Target="https://www.farpost.ru/vladivostok/home/materials/metal/list-aljuminievyj-amg3m-4-0h1200h3000-gost-21631-76-g1743511613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6"/>
  <sheetViews>
    <sheetView tabSelected="1" topLeftCell="B1" zoomScale="85" zoomScaleNormal="85" workbookViewId="0">
      <pane ySplit="4" topLeftCell="A13" activePane="bottomLeft" state="frozen"/>
      <selection pane="bottomLeft" activeCell="I13" sqref="I13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19.425781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7.42578125" style="1" customWidth="1"/>
    <col min="15" max="15" width="14.140625" style="1" customWidth="1"/>
    <col min="16" max="16" width="19.5703125" style="1" customWidth="1"/>
    <col min="17" max="17" width="10.7109375" style="1" hidden="1" customWidth="1"/>
    <col min="18" max="18" width="15.42578125" style="1" customWidth="1"/>
    <col min="19" max="19" width="17" style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22" ht="64.5" customHeight="1" x14ac:dyDescent="0.25">
      <c r="M1" s="53" t="s">
        <v>17</v>
      </c>
      <c r="N1" s="54"/>
      <c r="O1" s="54"/>
      <c r="P1" s="54"/>
    </row>
    <row r="2" spans="1:22" ht="22.5" customHeight="1" x14ac:dyDescent="0.2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2" s="18" customFormat="1" ht="11.25" customHeight="1" x14ac:dyDescent="0.25">
      <c r="A3" s="55" t="s">
        <v>0</v>
      </c>
      <c r="B3" s="55" t="s">
        <v>1</v>
      </c>
      <c r="C3" s="55" t="s">
        <v>2</v>
      </c>
      <c r="D3" s="55" t="s">
        <v>3</v>
      </c>
      <c r="E3" s="55"/>
      <c r="F3" s="55"/>
      <c r="G3" s="55"/>
      <c r="H3" s="55" t="s">
        <v>4</v>
      </c>
      <c r="I3" s="55"/>
      <c r="J3" s="57" t="s">
        <v>5</v>
      </c>
      <c r="K3" s="57"/>
      <c r="L3" s="57"/>
      <c r="M3" s="56" t="s">
        <v>6</v>
      </c>
      <c r="N3" s="56"/>
      <c r="O3" s="56"/>
      <c r="P3" s="56"/>
      <c r="Q3" s="19"/>
      <c r="R3" s="19"/>
      <c r="S3" s="19"/>
    </row>
    <row r="4" spans="1:22" s="18" customFormat="1" ht="409.5" x14ac:dyDescent="0.25">
      <c r="A4" s="55"/>
      <c r="B4" s="55"/>
      <c r="C4" s="55"/>
      <c r="D4" s="55"/>
      <c r="E4" s="20" t="s">
        <v>18</v>
      </c>
      <c r="F4" s="20" t="s">
        <v>18</v>
      </c>
      <c r="G4" s="20" t="s">
        <v>18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19</v>
      </c>
      <c r="M4" s="22" t="s">
        <v>20</v>
      </c>
      <c r="N4" s="23" t="s">
        <v>11</v>
      </c>
      <c r="O4" s="23" t="s">
        <v>12</v>
      </c>
      <c r="P4" s="23" t="s">
        <v>13</v>
      </c>
      <c r="Q4" s="19"/>
      <c r="R4" s="19"/>
      <c r="S4" s="19"/>
    </row>
    <row r="5" spans="1:22" s="18" customFormat="1" ht="87.75" customHeight="1" x14ac:dyDescent="0.25">
      <c r="A5" s="24">
        <v>1</v>
      </c>
      <c r="B5" s="25" t="s">
        <v>30</v>
      </c>
      <c r="C5" s="24" t="s">
        <v>21</v>
      </c>
      <c r="D5" s="24">
        <v>6</v>
      </c>
      <c r="E5" s="26">
        <v>115</v>
      </c>
      <c r="F5" s="26">
        <v>120</v>
      </c>
      <c r="G5" s="26">
        <v>125</v>
      </c>
      <c r="H5" s="21"/>
      <c r="I5" s="21"/>
      <c r="J5" s="27">
        <f>AVERAGE(E5:G5)</f>
        <v>120</v>
      </c>
      <c r="K5" s="28">
        <f>SQRT(((SUM((POWER(F5-J5,2)),(POWER(G5-J5,2)),(POWER(E5-J5,2))))/(COLUMNS(E5:G5)-1)))</f>
        <v>5</v>
      </c>
      <c r="L5" s="28">
        <f>K5/J5*100</f>
        <v>4.1666666666666661</v>
      </c>
      <c r="M5" s="29">
        <f t="shared" ref="M5:M13" si="0">((D5/3)*(SUM(E5:G5)))</f>
        <v>720</v>
      </c>
      <c r="N5" s="30">
        <f t="shared" ref="N5:N13" si="1">M5/D5</f>
        <v>120</v>
      </c>
      <c r="O5" s="29">
        <f t="shared" ref="O5:O13" si="2">ROUNDUP(N5,2)</f>
        <v>120</v>
      </c>
      <c r="P5" s="31">
        <f t="shared" ref="P5:P13" si="3">O5*D5</f>
        <v>720</v>
      </c>
      <c r="Q5" s="32">
        <f>E5*D5</f>
        <v>690</v>
      </c>
      <c r="R5" s="32"/>
      <c r="S5" s="32"/>
    </row>
    <row r="6" spans="1:22" s="18" customFormat="1" ht="95.25" customHeight="1" x14ac:dyDescent="0.25">
      <c r="A6" s="24">
        <v>2</v>
      </c>
      <c r="B6" s="25" t="s">
        <v>31</v>
      </c>
      <c r="C6" s="24" t="s">
        <v>21</v>
      </c>
      <c r="D6" s="24">
        <v>6</v>
      </c>
      <c r="E6" s="26">
        <v>225</v>
      </c>
      <c r="F6" s="26">
        <v>228</v>
      </c>
      <c r="G6" s="26">
        <v>231</v>
      </c>
      <c r="H6" s="21"/>
      <c r="I6" s="21"/>
      <c r="J6" s="27">
        <f t="shared" ref="J6:J13" si="4">AVERAGE(E6:G6)</f>
        <v>228</v>
      </c>
      <c r="K6" s="28">
        <f t="shared" ref="K6:K13" si="5">SQRT(((SUM((POWER(F6-J6,2)),(POWER(G6-J6,2)),(POWER(E6-J6,2))))/(COLUMNS(E6:G6)-1)))</f>
        <v>3</v>
      </c>
      <c r="L6" s="28">
        <f t="shared" ref="L6:L13" si="6">K6/J6*100</f>
        <v>1.3157894736842104</v>
      </c>
      <c r="M6" s="29">
        <f t="shared" si="0"/>
        <v>1368</v>
      </c>
      <c r="N6" s="30">
        <f t="shared" si="1"/>
        <v>228</v>
      </c>
      <c r="O6" s="29">
        <f t="shared" si="2"/>
        <v>228</v>
      </c>
      <c r="P6" s="31">
        <f t="shared" si="3"/>
        <v>1368</v>
      </c>
      <c r="Q6" s="32"/>
      <c r="R6" s="32"/>
      <c r="S6" s="32"/>
    </row>
    <row r="7" spans="1:22" s="18" customFormat="1" ht="93" customHeight="1" x14ac:dyDescent="0.25">
      <c r="A7" s="24">
        <v>3</v>
      </c>
      <c r="B7" s="25" t="s">
        <v>29</v>
      </c>
      <c r="C7" s="24" t="s">
        <v>21</v>
      </c>
      <c r="D7" s="24">
        <v>6</v>
      </c>
      <c r="E7" s="26">
        <v>1555</v>
      </c>
      <c r="F7" s="26">
        <v>1558</v>
      </c>
      <c r="G7" s="26">
        <v>1561</v>
      </c>
      <c r="H7" s="21"/>
      <c r="I7" s="21"/>
      <c r="J7" s="27">
        <f t="shared" si="4"/>
        <v>1558</v>
      </c>
      <c r="K7" s="28">
        <f t="shared" si="5"/>
        <v>3</v>
      </c>
      <c r="L7" s="28">
        <f t="shared" si="6"/>
        <v>0.19255455712451863</v>
      </c>
      <c r="M7" s="29">
        <f t="shared" si="0"/>
        <v>9348</v>
      </c>
      <c r="N7" s="30">
        <f t="shared" si="1"/>
        <v>1558</v>
      </c>
      <c r="O7" s="29">
        <f t="shared" si="2"/>
        <v>1558</v>
      </c>
      <c r="P7" s="31">
        <f t="shared" si="3"/>
        <v>9348</v>
      </c>
      <c r="Q7" s="32"/>
      <c r="R7" s="32"/>
      <c r="S7" s="32"/>
    </row>
    <row r="8" spans="1:22" s="18" customFormat="1" ht="79.5" customHeight="1" x14ac:dyDescent="0.25">
      <c r="A8" s="24">
        <v>4</v>
      </c>
      <c r="B8" s="25" t="s">
        <v>52</v>
      </c>
      <c r="C8" s="24" t="s">
        <v>21</v>
      </c>
      <c r="D8" s="24">
        <v>6</v>
      </c>
      <c r="E8" s="26">
        <v>2240</v>
      </c>
      <c r="F8" s="26">
        <v>2245</v>
      </c>
      <c r="G8" s="26">
        <v>2250</v>
      </c>
      <c r="H8" s="21"/>
      <c r="I8" s="21"/>
      <c r="J8" s="27">
        <f t="shared" si="4"/>
        <v>2245</v>
      </c>
      <c r="K8" s="28">
        <f t="shared" si="5"/>
        <v>5</v>
      </c>
      <c r="L8" s="28">
        <f t="shared" si="6"/>
        <v>0.22271714922048996</v>
      </c>
      <c r="M8" s="29">
        <f t="shared" si="0"/>
        <v>13470</v>
      </c>
      <c r="N8" s="30">
        <f t="shared" si="1"/>
        <v>2245</v>
      </c>
      <c r="O8" s="29">
        <f t="shared" si="2"/>
        <v>2245</v>
      </c>
      <c r="P8" s="31">
        <f t="shared" si="3"/>
        <v>13470</v>
      </c>
      <c r="Q8" s="32"/>
      <c r="R8" s="32"/>
      <c r="S8" s="32"/>
    </row>
    <row r="9" spans="1:22" s="18" customFormat="1" ht="111.75" customHeight="1" x14ac:dyDescent="0.25">
      <c r="A9" s="24">
        <v>5</v>
      </c>
      <c r="B9" s="25" t="s">
        <v>53</v>
      </c>
      <c r="C9" s="24" t="s">
        <v>21</v>
      </c>
      <c r="D9" s="24">
        <v>6</v>
      </c>
      <c r="E9" s="26">
        <v>1965</v>
      </c>
      <c r="F9" s="26">
        <v>1967</v>
      </c>
      <c r="G9" s="26">
        <v>1969</v>
      </c>
      <c r="H9" s="21"/>
      <c r="I9" s="21"/>
      <c r="J9" s="27">
        <f t="shared" si="4"/>
        <v>1967</v>
      </c>
      <c r="K9" s="28">
        <f t="shared" si="5"/>
        <v>2</v>
      </c>
      <c r="L9" s="28">
        <f t="shared" si="6"/>
        <v>0.10167768174885612</v>
      </c>
      <c r="M9" s="29">
        <f t="shared" si="0"/>
        <v>11802</v>
      </c>
      <c r="N9" s="30">
        <f t="shared" si="1"/>
        <v>1967</v>
      </c>
      <c r="O9" s="29">
        <f t="shared" si="2"/>
        <v>1967</v>
      </c>
      <c r="P9" s="31">
        <f t="shared" si="3"/>
        <v>11802</v>
      </c>
      <c r="Q9" s="32"/>
      <c r="R9" s="32"/>
      <c r="S9" s="32"/>
    </row>
    <row r="10" spans="1:22" s="18" customFormat="1" ht="81" customHeight="1" x14ac:dyDescent="0.25">
      <c r="A10" s="24">
        <v>6</v>
      </c>
      <c r="B10" s="33" t="s">
        <v>54</v>
      </c>
      <c r="C10" s="24" t="s">
        <v>21</v>
      </c>
      <c r="D10" s="24">
        <v>6</v>
      </c>
      <c r="E10" s="26">
        <v>1762.67</v>
      </c>
      <c r="F10" s="26">
        <v>1764.67</v>
      </c>
      <c r="G10" s="26">
        <v>1766.67</v>
      </c>
      <c r="H10" s="21"/>
      <c r="I10" s="21"/>
      <c r="J10" s="27">
        <f t="shared" si="4"/>
        <v>1764.67</v>
      </c>
      <c r="K10" s="28">
        <f t="shared" si="5"/>
        <v>2</v>
      </c>
      <c r="L10" s="28">
        <f t="shared" si="6"/>
        <v>0.11333563782463577</v>
      </c>
      <c r="M10" s="29">
        <f t="shared" si="0"/>
        <v>10588.02</v>
      </c>
      <c r="N10" s="30">
        <f t="shared" si="1"/>
        <v>1764.67</v>
      </c>
      <c r="O10" s="29">
        <f t="shared" si="2"/>
        <v>1764.67</v>
      </c>
      <c r="P10" s="31">
        <f t="shared" si="3"/>
        <v>10588.02</v>
      </c>
      <c r="Q10" s="32"/>
      <c r="R10" s="32"/>
      <c r="S10" s="32"/>
    </row>
    <row r="11" spans="1:22" s="18" customFormat="1" ht="77.25" customHeight="1" x14ac:dyDescent="0.25">
      <c r="A11" s="24">
        <v>7</v>
      </c>
      <c r="B11" s="33" t="s">
        <v>55</v>
      </c>
      <c r="C11" s="24" t="s">
        <v>21</v>
      </c>
      <c r="D11" s="24">
        <v>3</v>
      </c>
      <c r="E11" s="26">
        <v>2400</v>
      </c>
      <c r="F11" s="26">
        <v>2402</v>
      </c>
      <c r="G11" s="26">
        <v>2404</v>
      </c>
      <c r="H11" s="21"/>
      <c r="I11" s="21"/>
      <c r="J11" s="27">
        <f t="shared" si="4"/>
        <v>2402</v>
      </c>
      <c r="K11" s="28">
        <f t="shared" si="5"/>
        <v>2</v>
      </c>
      <c r="L11" s="28">
        <f t="shared" si="6"/>
        <v>8.3263946711074108E-2</v>
      </c>
      <c r="M11" s="29">
        <f t="shared" si="0"/>
        <v>7206</v>
      </c>
      <c r="N11" s="30">
        <f t="shared" si="1"/>
        <v>2402</v>
      </c>
      <c r="O11" s="29">
        <f t="shared" si="2"/>
        <v>2402</v>
      </c>
      <c r="P11" s="31">
        <f t="shared" si="3"/>
        <v>7206</v>
      </c>
      <c r="Q11" s="32"/>
      <c r="R11" s="32"/>
      <c r="S11" s="32"/>
    </row>
    <row r="12" spans="1:22" s="18" customFormat="1" ht="77.25" customHeight="1" x14ac:dyDescent="0.25">
      <c r="A12" s="24"/>
      <c r="B12" s="33" t="s">
        <v>56</v>
      </c>
      <c r="C12" s="24" t="s">
        <v>21</v>
      </c>
      <c r="D12" s="24">
        <v>3</v>
      </c>
      <c r="E12" s="26">
        <v>4780</v>
      </c>
      <c r="F12" s="26">
        <v>4785</v>
      </c>
      <c r="G12" s="26">
        <v>4790</v>
      </c>
      <c r="H12" s="46"/>
      <c r="I12" s="46"/>
      <c r="J12" s="27">
        <f t="shared" si="4"/>
        <v>4785</v>
      </c>
      <c r="K12" s="28">
        <f t="shared" si="5"/>
        <v>5</v>
      </c>
      <c r="L12" s="28">
        <f t="shared" si="6"/>
        <v>0.10449320794148381</v>
      </c>
      <c r="M12" s="29">
        <f t="shared" si="0"/>
        <v>14355</v>
      </c>
      <c r="N12" s="30">
        <f t="shared" si="1"/>
        <v>4785</v>
      </c>
      <c r="O12" s="29">
        <f t="shared" si="2"/>
        <v>4785</v>
      </c>
      <c r="P12" s="31">
        <f t="shared" si="3"/>
        <v>14355</v>
      </c>
      <c r="Q12" s="32"/>
      <c r="R12" s="32"/>
      <c r="S12" s="32"/>
    </row>
    <row r="13" spans="1:22" s="18" customFormat="1" ht="81" customHeight="1" x14ac:dyDescent="0.25">
      <c r="A13" s="24">
        <v>8</v>
      </c>
      <c r="B13" s="33" t="s">
        <v>57</v>
      </c>
      <c r="C13" s="24" t="s">
        <v>58</v>
      </c>
      <c r="D13" s="24">
        <v>1</v>
      </c>
      <c r="E13" s="26">
        <v>52560.94</v>
      </c>
      <c r="F13" s="26">
        <v>52565.94</v>
      </c>
      <c r="G13" s="26">
        <v>52570.94</v>
      </c>
      <c r="H13" s="21"/>
      <c r="I13" s="21"/>
      <c r="J13" s="27">
        <f t="shared" si="4"/>
        <v>52565.94</v>
      </c>
      <c r="K13" s="28">
        <f t="shared" si="5"/>
        <v>5</v>
      </c>
      <c r="L13" s="28">
        <f t="shared" si="6"/>
        <v>9.5118626243533358E-3</v>
      </c>
      <c r="M13" s="29">
        <f t="shared" si="0"/>
        <v>52565.94</v>
      </c>
      <c r="N13" s="30">
        <f t="shared" si="1"/>
        <v>52565.94</v>
      </c>
      <c r="O13" s="29">
        <f t="shared" si="2"/>
        <v>52565.94</v>
      </c>
      <c r="P13" s="31">
        <f t="shared" si="3"/>
        <v>52565.94</v>
      </c>
      <c r="Q13" s="32"/>
      <c r="R13" s="32"/>
      <c r="S13" s="32"/>
    </row>
    <row r="14" spans="1:22" s="18" customFormat="1" ht="62.25" customHeight="1" x14ac:dyDescent="0.25">
      <c r="A14" s="24"/>
      <c r="B14" s="25"/>
      <c r="C14" s="34"/>
      <c r="D14" s="35">
        <f>SUM(D5:D13)</f>
        <v>43</v>
      </c>
      <c r="E14" s="36"/>
      <c r="F14" s="36"/>
      <c r="G14" s="36"/>
      <c r="H14" s="21"/>
      <c r="I14" s="21"/>
      <c r="J14" s="27"/>
      <c r="K14" s="28"/>
      <c r="L14" s="28"/>
      <c r="M14" s="29"/>
      <c r="N14" s="30"/>
      <c r="O14" s="29"/>
      <c r="P14" s="37">
        <f>SUM(P5:P13)</f>
        <v>121422.96</v>
      </c>
      <c r="Q14" s="38"/>
      <c r="R14" s="38"/>
      <c r="S14" s="38"/>
      <c r="V14" s="39"/>
    </row>
    <row r="15" spans="1:22" s="18" customFormat="1" ht="33" customHeight="1" x14ac:dyDescent="0.25">
      <c r="A15" s="40"/>
      <c r="B15" s="40"/>
      <c r="C15" s="40"/>
      <c r="D15" s="50" t="s">
        <v>14</v>
      </c>
      <c r="E15" s="50"/>
      <c r="F15" s="50"/>
      <c r="G15" s="50"/>
      <c r="H15" s="50"/>
      <c r="I15" s="50"/>
      <c r="J15" s="50"/>
      <c r="K15" s="41"/>
      <c r="L15" s="42">
        <f>P14</f>
        <v>121422.96</v>
      </c>
      <c r="M15" s="43" t="s">
        <v>15</v>
      </c>
      <c r="N15" s="44"/>
      <c r="O15" s="43"/>
      <c r="P15" s="43"/>
      <c r="Q15" s="45"/>
      <c r="R15" s="45"/>
      <c r="S15" s="45"/>
    </row>
    <row r="16" spans="1:22" x14ac:dyDescent="0.2">
      <c r="A16" s="14"/>
      <c r="B16" s="14"/>
      <c r="E16" s="15"/>
      <c r="I16" s="15"/>
      <c r="J16" s="16"/>
      <c r="K16" s="16"/>
      <c r="L16" s="15"/>
      <c r="P16" s="17"/>
      <c r="Q16" s="9"/>
      <c r="R16" s="9"/>
      <c r="S16" s="9"/>
    </row>
    <row r="17" spans="1:22" s="4" customFormat="1" x14ac:dyDescent="0.2">
      <c r="A17" s="51"/>
      <c r="B17" s="51"/>
      <c r="C17" s="51"/>
      <c r="D17" s="2"/>
      <c r="E17" s="3"/>
      <c r="J17" s="12"/>
      <c r="K17" s="5"/>
      <c r="O17" s="8"/>
      <c r="P17" s="10"/>
      <c r="Q17" s="9"/>
      <c r="R17" s="9"/>
      <c r="S17" s="9"/>
    </row>
    <row r="18" spans="1:22" s="4" customFormat="1" ht="27" customHeight="1" x14ac:dyDescent="0.2">
      <c r="A18" s="6"/>
      <c r="B18" s="6"/>
      <c r="C18" s="6"/>
      <c r="D18" s="2"/>
      <c r="E18" s="3"/>
      <c r="F18" s="5"/>
      <c r="G18" s="5"/>
      <c r="H18" s="7"/>
      <c r="J18" s="13"/>
      <c r="O18" s="8"/>
      <c r="P18" s="11"/>
      <c r="Q18" s="9"/>
      <c r="R18" s="9"/>
      <c r="S18" s="9"/>
    </row>
    <row r="19" spans="1:22" ht="15" customHeight="1" x14ac:dyDescent="0.25">
      <c r="A19" s="49">
        <v>1</v>
      </c>
      <c r="B19" s="47" t="s">
        <v>22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</row>
    <row r="20" spans="1:22" ht="14.25" customHeight="1" x14ac:dyDescent="0.25">
      <c r="A20" s="49"/>
      <c r="B20" s="47" t="s">
        <v>23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  <row r="21" spans="1:22" ht="16.5" customHeight="1" x14ac:dyDescent="0.25">
      <c r="A21" s="49"/>
      <c r="B21" s="47" t="s">
        <v>24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</row>
    <row r="22" spans="1:22" ht="15" x14ac:dyDescent="0.25">
      <c r="A22" s="49">
        <v>2</v>
      </c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</row>
    <row r="23" spans="1:22" ht="15" x14ac:dyDescent="0.25">
      <c r="A23" s="49"/>
      <c r="B23" s="47" t="s">
        <v>25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  <row r="24" spans="1:22" ht="15" x14ac:dyDescent="0.25">
      <c r="A24" s="49"/>
      <c r="B24" s="47" t="s">
        <v>26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</row>
    <row r="25" spans="1:22" ht="15" x14ac:dyDescent="0.25">
      <c r="A25" s="49">
        <v>3</v>
      </c>
      <c r="B25" s="47" t="s">
        <v>27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</row>
    <row r="26" spans="1:22" ht="15" x14ac:dyDescent="0.25">
      <c r="A26" s="49"/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</row>
    <row r="27" spans="1:22" ht="15" x14ac:dyDescent="0.25">
      <c r="A27" s="49"/>
      <c r="B27" s="47" t="s">
        <v>28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</row>
    <row r="28" spans="1:22" ht="15" x14ac:dyDescent="0.25">
      <c r="A28" s="49">
        <v>4</v>
      </c>
      <c r="B28" s="47" t="s">
        <v>32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</row>
    <row r="29" spans="1:22" ht="15" x14ac:dyDescent="0.25">
      <c r="A29" s="49"/>
      <c r="B29" s="47" t="s">
        <v>33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</row>
    <row r="30" spans="1:22" ht="15" x14ac:dyDescent="0.25">
      <c r="A30" s="49"/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</row>
    <row r="31" spans="1:22" ht="15" x14ac:dyDescent="0.25">
      <c r="A31" s="49">
        <v>5</v>
      </c>
      <c r="B31" s="47" t="s">
        <v>34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</row>
    <row r="32" spans="1:22" ht="15" x14ac:dyDescent="0.25">
      <c r="A32" s="49"/>
      <c r="B32" s="47" t="s">
        <v>35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</row>
    <row r="33" spans="1:22" ht="15" x14ac:dyDescent="0.25">
      <c r="A33" s="49"/>
      <c r="B33" s="47" t="s">
        <v>36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</row>
    <row r="34" spans="1:22" ht="15" x14ac:dyDescent="0.25">
      <c r="A34" s="49">
        <v>6</v>
      </c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  <row r="35" spans="1:22" ht="15" x14ac:dyDescent="0.25">
      <c r="A35" s="49"/>
      <c r="B35" s="47" t="s">
        <v>37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</row>
    <row r="36" spans="1:22" ht="15" x14ac:dyDescent="0.25">
      <c r="A36" s="49"/>
      <c r="B36" s="47" t="s">
        <v>38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</row>
    <row r="37" spans="1:22" ht="15" x14ac:dyDescent="0.25">
      <c r="A37" s="49">
        <v>7</v>
      </c>
      <c r="B37" s="47" t="s">
        <v>39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</row>
    <row r="38" spans="1:22" ht="15" x14ac:dyDescent="0.25">
      <c r="A38" s="49"/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  <row r="39" spans="1:22" ht="15" x14ac:dyDescent="0.25">
      <c r="A39" s="49"/>
      <c r="B39" s="47" t="s">
        <v>40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  <row r="40" spans="1:22" ht="15" x14ac:dyDescent="0.25">
      <c r="A40" s="49">
        <v>8</v>
      </c>
      <c r="B40" s="47" t="s">
        <v>41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</row>
    <row r="41" spans="1:22" ht="15" x14ac:dyDescent="0.25">
      <c r="A41" s="49"/>
      <c r="B41" s="47" t="s">
        <v>42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</row>
    <row r="42" spans="1:22" ht="15" x14ac:dyDescent="0.25">
      <c r="A42" s="49"/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</row>
    <row r="43" spans="1:22" ht="15" x14ac:dyDescent="0.25">
      <c r="A43" s="49">
        <v>9</v>
      </c>
      <c r="B43" s="47" t="s">
        <v>43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</row>
    <row r="44" spans="1:22" ht="15" x14ac:dyDescent="0.25">
      <c r="A44" s="49"/>
      <c r="B44" s="47" t="s">
        <v>44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</row>
    <row r="45" spans="1:22" ht="15" x14ac:dyDescent="0.25">
      <c r="A45" s="49"/>
      <c r="B45" s="47" t="s">
        <v>45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</row>
    <row r="46" spans="1:22" ht="15" x14ac:dyDescent="0.25">
      <c r="A46" s="49">
        <v>10</v>
      </c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</row>
    <row r="47" spans="1:22" ht="15" x14ac:dyDescent="0.25">
      <c r="A47" s="49"/>
      <c r="B47" s="47" t="s">
        <v>48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</row>
    <row r="48" spans="1:22" ht="15" x14ac:dyDescent="0.25">
      <c r="A48" s="49"/>
      <c r="B48" s="47" t="s">
        <v>46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</row>
    <row r="49" spans="1:22" ht="15" x14ac:dyDescent="0.25">
      <c r="A49" s="49">
        <v>11</v>
      </c>
      <c r="B49" s="47" t="s">
        <v>47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</row>
    <row r="50" spans="1:22" ht="15" x14ac:dyDescent="0.25">
      <c r="A50" s="49"/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</row>
    <row r="51" spans="1:22" ht="15" x14ac:dyDescent="0.25">
      <c r="A51" s="49"/>
      <c r="B51" s="47" t="s">
        <v>49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</row>
    <row r="52" spans="1:22" ht="15" x14ac:dyDescent="0.25">
      <c r="A52" s="49">
        <v>12</v>
      </c>
      <c r="B52" s="47" t="s">
        <v>50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</row>
    <row r="53" spans="1:22" ht="15" x14ac:dyDescent="0.25">
      <c r="A53" s="49"/>
      <c r="B53" s="47" t="s">
        <v>51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</row>
    <row r="54" spans="1:22" ht="15" x14ac:dyDescent="0.25">
      <c r="A54" s="49"/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ht="15" x14ac:dyDescent="0.25">
      <c r="A55" s="49">
        <v>13</v>
      </c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ht="15" x14ac:dyDescent="0.25">
      <c r="A56" s="49"/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ht="15" x14ac:dyDescent="0.25">
      <c r="A57" s="49"/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ht="15" x14ac:dyDescent="0.25">
      <c r="A58" s="49">
        <v>14</v>
      </c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ht="15" x14ac:dyDescent="0.25">
      <c r="A59" s="49"/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ht="15" x14ac:dyDescent="0.25">
      <c r="A60" s="49"/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ht="15" x14ac:dyDescent="0.25">
      <c r="A61" s="49">
        <v>15</v>
      </c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ht="15" x14ac:dyDescent="0.25">
      <c r="A62" s="49"/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ht="15" x14ac:dyDescent="0.25">
      <c r="A63" s="49"/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  <row r="64" spans="1:22" ht="15" x14ac:dyDescent="0.25">
      <c r="A64" s="49">
        <v>16</v>
      </c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  <row r="65" spans="1:22" ht="15" x14ac:dyDescent="0.25">
      <c r="A65" s="49"/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</row>
    <row r="66" spans="1:22" ht="15" x14ac:dyDescent="0.25">
      <c r="A66" s="49"/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 ht="15" x14ac:dyDescent="0.25">
      <c r="A67" s="49">
        <v>17</v>
      </c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ht="15" x14ac:dyDescent="0.25">
      <c r="A68" s="49"/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ht="15" x14ac:dyDescent="0.25">
      <c r="A69" s="49"/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ht="15" x14ac:dyDescent="0.25">
      <c r="A70" s="49">
        <v>18</v>
      </c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ht="15" x14ac:dyDescent="0.25">
      <c r="A71" s="49"/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ht="15" x14ac:dyDescent="0.25">
      <c r="A72" s="49"/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 ht="15" x14ac:dyDescent="0.25">
      <c r="A73" s="49">
        <v>19</v>
      </c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ht="15" x14ac:dyDescent="0.25">
      <c r="A74" s="49"/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 ht="15" x14ac:dyDescent="0.25">
      <c r="A75" s="49"/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2" ht="15" x14ac:dyDescent="0.25">
      <c r="A76" s="49">
        <v>20</v>
      </c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</row>
    <row r="77" spans="1:22" ht="15" x14ac:dyDescent="0.25">
      <c r="A77" s="4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</row>
    <row r="78" spans="1:22" ht="15" x14ac:dyDescent="0.25">
      <c r="A78" s="49"/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</row>
    <row r="79" spans="1:22" ht="15" x14ac:dyDescent="0.25">
      <c r="A79" s="49">
        <v>21</v>
      </c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</row>
    <row r="80" spans="1:22" ht="15" x14ac:dyDescent="0.25">
      <c r="A80" s="49"/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ht="15" x14ac:dyDescent="0.25">
      <c r="A81" s="4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ht="15" x14ac:dyDescent="0.25">
      <c r="A82" s="49">
        <v>22</v>
      </c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ht="15" x14ac:dyDescent="0.25">
      <c r="A83" s="49"/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</row>
    <row r="84" spans="1:22" ht="15" x14ac:dyDescent="0.25">
      <c r="A84" s="49"/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</row>
    <row r="85" spans="1:22" ht="15" x14ac:dyDescent="0.25">
      <c r="A85" s="49">
        <v>23</v>
      </c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</row>
    <row r="86" spans="1:22" ht="15" x14ac:dyDescent="0.25">
      <c r="A86" s="49"/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</row>
    <row r="87" spans="1:22" ht="15" x14ac:dyDescent="0.25">
      <c r="A87" s="49"/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</row>
    <row r="88" spans="1:22" ht="15" x14ac:dyDescent="0.25">
      <c r="A88" s="49">
        <v>24</v>
      </c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ht="15" x14ac:dyDescent="0.25">
      <c r="A89" s="49"/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</row>
    <row r="90" spans="1:22" ht="15" x14ac:dyDescent="0.25">
      <c r="A90" s="49"/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</row>
    <row r="91" spans="1:22" ht="15" x14ac:dyDescent="0.25">
      <c r="A91" s="49">
        <v>25</v>
      </c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</row>
    <row r="92" spans="1:22" ht="15" x14ac:dyDescent="0.25">
      <c r="A92" s="49"/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</row>
    <row r="93" spans="1:22" ht="15" x14ac:dyDescent="0.25">
      <c r="A93" s="49"/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</row>
    <row r="94" spans="1:22" x14ac:dyDescent="0.2">
      <c r="A94" s="49">
        <v>26</v>
      </c>
    </row>
    <row r="95" spans="1:22" x14ac:dyDescent="0.2">
      <c r="A95" s="49"/>
    </row>
    <row r="96" spans="1:22" x14ac:dyDescent="0.2">
      <c r="A96" s="49"/>
    </row>
  </sheetData>
  <autoFilter ref="A4:WVW15"/>
  <mergeCells count="113">
    <mergeCell ref="A73:A75"/>
    <mergeCell ref="A91:A93"/>
    <mergeCell ref="A94:A96"/>
    <mergeCell ref="A76:A78"/>
    <mergeCell ref="A79:A81"/>
    <mergeCell ref="A82:A84"/>
    <mergeCell ref="A85:A87"/>
    <mergeCell ref="A88:A90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B25:V25"/>
    <mergeCell ref="B26:V26"/>
    <mergeCell ref="B27:V27"/>
    <mergeCell ref="B28:V28"/>
    <mergeCell ref="B19:V19"/>
    <mergeCell ref="B20:V20"/>
    <mergeCell ref="B21:V21"/>
    <mergeCell ref="B22:V22"/>
    <mergeCell ref="B23:V23"/>
    <mergeCell ref="A31:A33"/>
    <mergeCell ref="A34:A36"/>
    <mergeCell ref="A37:A39"/>
    <mergeCell ref="A40:A42"/>
    <mergeCell ref="A43:A45"/>
    <mergeCell ref="D15:J15"/>
    <mergeCell ref="A17:C17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19:A21"/>
    <mergeCell ref="A22:A24"/>
    <mergeCell ref="A25:A27"/>
    <mergeCell ref="A28:A30"/>
    <mergeCell ref="B29:V29"/>
    <mergeCell ref="B30:V30"/>
    <mergeCell ref="B24:V24"/>
    <mergeCell ref="B36:V36"/>
    <mergeCell ref="B37:V37"/>
    <mergeCell ref="B38:V38"/>
    <mergeCell ref="B39:V39"/>
    <mergeCell ref="B40:V40"/>
    <mergeCell ref="B31:V31"/>
    <mergeCell ref="B32:V32"/>
    <mergeCell ref="B33:V33"/>
    <mergeCell ref="B34:V34"/>
    <mergeCell ref="B35:V35"/>
    <mergeCell ref="B46:V46"/>
    <mergeCell ref="B47:V47"/>
    <mergeCell ref="B48:V48"/>
    <mergeCell ref="B49:V49"/>
    <mergeCell ref="B50:V50"/>
    <mergeCell ref="B41:V41"/>
    <mergeCell ref="B42:V42"/>
    <mergeCell ref="B43:V43"/>
    <mergeCell ref="B44:V44"/>
    <mergeCell ref="B45:V45"/>
    <mergeCell ref="B56:V56"/>
    <mergeCell ref="B57:V57"/>
    <mergeCell ref="B58:V58"/>
    <mergeCell ref="B59:V59"/>
    <mergeCell ref="B60:V60"/>
    <mergeCell ref="B51:V51"/>
    <mergeCell ref="B52:V52"/>
    <mergeCell ref="B53:V53"/>
    <mergeCell ref="B54:V54"/>
    <mergeCell ref="B55:V55"/>
    <mergeCell ref="B66:V66"/>
    <mergeCell ref="B67:V67"/>
    <mergeCell ref="B68:V68"/>
    <mergeCell ref="B69:V69"/>
    <mergeCell ref="B70:V70"/>
    <mergeCell ref="B61:V61"/>
    <mergeCell ref="B62:V62"/>
    <mergeCell ref="B63:V63"/>
    <mergeCell ref="B64:V64"/>
    <mergeCell ref="B65:V65"/>
    <mergeCell ref="B76:V76"/>
    <mergeCell ref="B77:V77"/>
    <mergeCell ref="B78:V78"/>
    <mergeCell ref="B79:V79"/>
    <mergeCell ref="B80:V80"/>
    <mergeCell ref="B71:V71"/>
    <mergeCell ref="B72:V72"/>
    <mergeCell ref="B73:V73"/>
    <mergeCell ref="B74:V74"/>
    <mergeCell ref="B75:V75"/>
    <mergeCell ref="B91:V91"/>
    <mergeCell ref="B92:V92"/>
    <mergeCell ref="B93:V93"/>
    <mergeCell ref="B86:V86"/>
    <mergeCell ref="B87:V87"/>
    <mergeCell ref="B88:V88"/>
    <mergeCell ref="B89:V89"/>
    <mergeCell ref="B90:V90"/>
    <mergeCell ref="B81:V81"/>
    <mergeCell ref="B82:V82"/>
    <mergeCell ref="B83:V83"/>
    <mergeCell ref="B84:V84"/>
    <mergeCell ref="B85:V85"/>
  </mergeCells>
  <hyperlinks>
    <hyperlink ref="B19" r:id="rId1"/>
    <hyperlink ref="B20" r:id="rId2"/>
    <hyperlink ref="B21" r:id="rId3"/>
    <hyperlink ref="B23" r:id="rId4"/>
    <hyperlink ref="B24" r:id="rId5"/>
    <hyperlink ref="B25" r:id="rId6"/>
    <hyperlink ref="B27" r:id="rId7"/>
    <hyperlink ref="B28" r:id="rId8"/>
    <hyperlink ref="B29" r:id="rId9"/>
    <hyperlink ref="B31" r:id="rId10"/>
    <hyperlink ref="B32" r:id="rId11"/>
    <hyperlink ref="B33" r:id="rId12"/>
    <hyperlink ref="B35" r:id="rId13"/>
    <hyperlink ref="B36" r:id="rId14"/>
    <hyperlink ref="B37" r:id="rId15"/>
    <hyperlink ref="B39" r:id="rId16"/>
    <hyperlink ref="B40" r:id="rId17"/>
    <hyperlink ref="B41" r:id="rId18"/>
    <hyperlink ref="B43" r:id="rId19"/>
    <hyperlink ref="B44" r:id="rId20"/>
    <hyperlink ref="B45" r:id="rId21"/>
    <hyperlink ref="B47" r:id="rId22"/>
    <hyperlink ref="B48" r:id="rId23"/>
    <hyperlink ref="B49" r:id="rId24"/>
    <hyperlink ref="B51" r:id="rId25"/>
    <hyperlink ref="B52" r:id="rId26"/>
    <hyperlink ref="B53" r:id="rId27"/>
  </hyperlinks>
  <pageMargins left="0.16" right="0.16" top="0.17" bottom="0.17" header="0.16" footer="0.18"/>
  <pageSetup paperSize="9" scale="55" fitToHeight="0" orientation="landscape" r:id="rId28"/>
  <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2026-04-01T05:43:20Z</dcterms:modified>
</cp:coreProperties>
</file>