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 filterPrivacy="1"/>
  <xr:revisionPtr revIDLastSave="0" documentId="13_ncr:1_{370AD39D-6E11-4A25-8A17-50FFA8DB2D6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81029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D20" i="1" l="1"/>
  <c r="AC19" i="1"/>
  <c r="AA19" i="1"/>
  <c r="AC18" i="1"/>
  <c r="AC17" i="1"/>
  <c r="AC15" i="1"/>
  <c r="AC14" i="1"/>
  <c r="AC12" i="1"/>
  <c r="AC16" i="1"/>
  <c r="AA12" i="1"/>
  <c r="AA13" i="1"/>
  <c r="AA14" i="1"/>
  <c r="AA15" i="1"/>
  <c r="AA16" i="1"/>
  <c r="AA17" i="1"/>
  <c r="AA18" i="1"/>
</calcChain>
</file>

<file path=xl/sharedStrings.xml><?xml version="1.0" encoding="utf-8"?>
<sst xmlns="http://schemas.openxmlformats.org/spreadsheetml/2006/main" count="77" uniqueCount="51">
  <si>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</si>
  <si>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</si>
  <si>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</si>
  <si>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</si>
  <si>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</si>
  <si>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</si>
  <si>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</si>
  <si>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</si>
  <si>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</si>
  <si>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</si>
  <si>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</si>
  <si>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</si>
  <si>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</si>
  <si>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</si>
  <si>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</si>
  <si>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</si>
  <si>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</si>
  <si>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</si>
  <si>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</si>
  <si>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</si>
  <si>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</si>
  <si>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</si>
  <si>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</si>
  <si>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</si>
  <si>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</si>
  <si>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</si>
  <si>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</si>
  <si>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</si>
  <si>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</si>
  <si>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</si>
  <si>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Итого:</t>
  </si>
  <si>
    <t>шт</t>
  </si>
  <si>
    <t>Поставщик 1</t>
  </si>
  <si>
    <t>Поставщик 2</t>
  </si>
  <si>
    <t>Поставщик 3</t>
  </si>
  <si>
    <t>РАСЧЕТ НМЦК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</si>
  <si>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</si>
  <si>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</si>
  <si>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</si>
  <si>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</si>
  <si>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>Светильник LED 100W 1200-100-002 6500 К Призма 1200*75*25</t>
  </si>
  <si>
    <t>Кабель ВВГ 2х1,5 нг LS ГОСТ, 200 метров</t>
  </si>
  <si>
    <t>м</t>
  </si>
  <si>
    <t>Уличный светильник LED консольный 100W 6400К 10000 Lm 40-50 мм черный</t>
  </si>
  <si>
    <t>Коробка 100х100х50 для прясого монтажа двухкомпонентная IP 66, черная</t>
  </si>
  <si>
    <t>Труба гофрированная ПВХ 20 легкая 350 Н с/з серая промрукав, 400 метров</t>
  </si>
  <si>
    <t>Изолента ПВХ 199ммх20м черная, 160 мкр, 6000В, профессиональная</t>
  </si>
  <si>
    <t>Розетка 2-местная с/з белая со шторками</t>
  </si>
  <si>
    <t>Лампа LED  E27 30 Вт 6500 К колокол</t>
  </si>
  <si>
    <t>Дата подготовки обоснования НМЦК: 25.08.2026</t>
  </si>
  <si>
    <t>На основании проведенного анализа рынка и расчетов, НМЦК составляет: 50 672, 27рублей.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</si>
</sst>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50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2" xfId="0" applyFont="1" applyFill="1" applyBorder="1" applyAlignment="1">
      <alignment horizontal="center" vertical="center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2" fontId="5" fillId="0" borderId="6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F34"/>
  <sheetViews>
    <sheetView tabSelected="1" view="pageBreakPreview" zoomScaleNormal="100" zoomScaleSheetLayoutView="100" workbookViewId="0">
      <selection activeCell="A22" sqref="A22:AD22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8.28515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0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0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0" ht="36" customHeight="1" x14ac:dyDescent="0.3">
      <c r="A3" s="33" t="s">
        <v>1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</row>
    <row r="4" spans="1:30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0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0" ht="24.75" customHeight="1" x14ac:dyDescent="0.25">
      <c r="A6" s="26" t="s">
        <v>2</v>
      </c>
      <c r="B6" s="26"/>
      <c r="C6" s="34" t="s">
        <v>38</v>
      </c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</row>
    <row r="7" spans="1:30" ht="42" customHeight="1" x14ac:dyDescent="0.25">
      <c r="A7" s="26" t="s">
        <v>36</v>
      </c>
      <c r="B7" s="26"/>
      <c r="C7" s="34" t="s">
        <v>37</v>
      </c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</row>
    <row r="8" spans="1:30" ht="43.5" customHeight="1" x14ac:dyDescent="0.25">
      <c r="A8" s="29" t="s">
        <v>35</v>
      </c>
      <c r="B8" s="30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2"/>
    </row>
    <row r="9" spans="1:30" ht="125.25" customHeight="1" x14ac:dyDescent="0.25">
      <c r="A9" s="27" t="s">
        <v>3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</row>
    <row r="10" spans="1:30" ht="30" customHeight="1" x14ac:dyDescent="0.25">
      <c r="A10" s="26" t="s">
        <v>4</v>
      </c>
      <c r="B10" s="26" t="s">
        <v>5</v>
      </c>
      <c r="C10" s="26"/>
      <c r="D10" s="28" t="s">
        <v>6</v>
      </c>
      <c r="E10" s="26" t="s">
        <v>7</v>
      </c>
      <c r="F10" s="28" t="s">
        <v>8</v>
      </c>
      <c r="G10" s="6" t="s">
        <v>32</v>
      </c>
      <c r="H10" s="6" t="s">
        <v>33</v>
      </c>
      <c r="I10" s="6" t="s">
        <v>34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28" t="s">
        <v>39</v>
      </c>
      <c r="AD10" s="8" t="s">
        <v>28</v>
      </c>
    </row>
    <row r="11" spans="1:30" ht="45" customHeight="1" x14ac:dyDescent="0.25">
      <c r="A11" s="26"/>
      <c r="B11" s="26"/>
      <c r="C11" s="26"/>
      <c r="D11" s="28"/>
      <c r="E11" s="26"/>
      <c r="F11" s="28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28"/>
      <c r="AD11" s="10"/>
    </row>
    <row r="12" spans="1:30" ht="36" customHeight="1" x14ac:dyDescent="0.25">
      <c r="A12" s="24">
        <v>1</v>
      </c>
      <c r="B12" s="26" t="s">
        <v>40</v>
      </c>
      <c r="C12" s="26"/>
      <c r="D12" s="49"/>
      <c r="E12" s="24" t="s">
        <v>31</v>
      </c>
      <c r="F12" s="25">
        <v>10</v>
      </c>
      <c r="G12" s="6">
        <v>850</v>
      </c>
      <c r="H12" s="6">
        <v>990</v>
      </c>
      <c r="I12" s="6">
        <v>934.58</v>
      </c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>
        <f t="shared" ref="AA12:AA19" si="0">(G12+H12+I12)/3</f>
        <v>924.86</v>
      </c>
      <c r="AB12" s="6"/>
      <c r="AC12" s="6">
        <f>(G12+H12+I12)/3*F12</f>
        <v>9248.6</v>
      </c>
      <c r="AD12" s="10"/>
    </row>
    <row r="13" spans="1:30" ht="24.75" customHeight="1" x14ac:dyDescent="0.25">
      <c r="A13" s="24">
        <v>2</v>
      </c>
      <c r="B13" s="38" t="s">
        <v>41</v>
      </c>
      <c r="C13" s="40"/>
      <c r="D13" s="49"/>
      <c r="E13" s="24" t="s">
        <v>42</v>
      </c>
      <c r="F13" s="25">
        <v>200</v>
      </c>
      <c r="G13" s="6">
        <v>12700</v>
      </c>
      <c r="H13" s="6">
        <v>12980</v>
      </c>
      <c r="I13" s="6">
        <v>11674</v>
      </c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>
        <f t="shared" si="0"/>
        <v>12451.333333333334</v>
      </c>
      <c r="AB13" s="6"/>
      <c r="AC13" s="6">
        <v>12451.33</v>
      </c>
      <c r="AD13" s="10"/>
    </row>
    <row r="14" spans="1:30" ht="45" customHeight="1" x14ac:dyDescent="0.25">
      <c r="A14" s="24">
        <v>3</v>
      </c>
      <c r="B14" s="38" t="s">
        <v>43</v>
      </c>
      <c r="C14" s="40"/>
      <c r="D14" s="49"/>
      <c r="E14" s="24" t="s">
        <v>31</v>
      </c>
      <c r="F14" s="25">
        <v>3</v>
      </c>
      <c r="G14" s="6">
        <v>3200</v>
      </c>
      <c r="H14" s="6">
        <v>3200</v>
      </c>
      <c r="I14" s="6">
        <v>3593.02</v>
      </c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>
        <f t="shared" si="0"/>
        <v>3331.0066666666667</v>
      </c>
      <c r="AB14" s="6"/>
      <c r="AC14" s="6">
        <f>(G14+H14+I14)/3*F14</f>
        <v>9993.02</v>
      </c>
      <c r="AD14" s="10"/>
    </row>
    <row r="15" spans="1:30" ht="45" customHeight="1" x14ac:dyDescent="0.25">
      <c r="A15" s="24">
        <v>4</v>
      </c>
      <c r="B15" s="38" t="s">
        <v>44</v>
      </c>
      <c r="C15" s="40"/>
      <c r="D15" s="49"/>
      <c r="E15" s="24" t="s">
        <v>31</v>
      </c>
      <c r="F15" s="25">
        <v>30</v>
      </c>
      <c r="G15" s="6">
        <v>110</v>
      </c>
      <c r="H15" s="6">
        <v>118.5</v>
      </c>
      <c r="I15" s="6">
        <v>124.18</v>
      </c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>
        <f t="shared" si="0"/>
        <v>117.56</v>
      </c>
      <c r="AB15" s="6"/>
      <c r="AC15" s="6">
        <f>(G15+H15+I15)/3*F15</f>
        <v>3526.8</v>
      </c>
      <c r="AD15" s="10"/>
    </row>
    <row r="16" spans="1:30" ht="45" customHeight="1" x14ac:dyDescent="0.25">
      <c r="A16" s="24">
        <v>5</v>
      </c>
      <c r="B16" s="38" t="s">
        <v>45</v>
      </c>
      <c r="C16" s="40"/>
      <c r="D16" s="49"/>
      <c r="E16" s="24" t="s">
        <v>42</v>
      </c>
      <c r="F16" s="25">
        <v>400</v>
      </c>
      <c r="G16" s="6">
        <v>10200</v>
      </c>
      <c r="H16" s="6">
        <v>9600</v>
      </c>
      <c r="I16" s="6">
        <v>8748</v>
      </c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>
        <f t="shared" si="0"/>
        <v>9516</v>
      </c>
      <c r="AB16" s="6"/>
      <c r="AC16" s="6">
        <f t="shared" ref="AC14:AC18" si="1">(G16+H16+I16)/3</f>
        <v>9516</v>
      </c>
      <c r="AD16" s="10"/>
    </row>
    <row r="17" spans="1:32" ht="45" customHeight="1" x14ac:dyDescent="0.25">
      <c r="A17" s="24">
        <v>6</v>
      </c>
      <c r="B17" s="38" t="s">
        <v>46</v>
      </c>
      <c r="C17" s="40"/>
      <c r="D17" s="49"/>
      <c r="E17" s="24" t="s">
        <v>31</v>
      </c>
      <c r="F17" s="25">
        <v>4</v>
      </c>
      <c r="G17" s="6">
        <v>137</v>
      </c>
      <c r="H17" s="6">
        <v>250</v>
      </c>
      <c r="I17" s="6">
        <v>113.35</v>
      </c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>
        <f t="shared" si="0"/>
        <v>166.78333333333333</v>
      </c>
      <c r="AB17" s="6"/>
      <c r="AC17" s="6">
        <f>F17*166.78</f>
        <v>667.12</v>
      </c>
      <c r="AD17" s="10"/>
    </row>
    <row r="18" spans="1:32" ht="45" customHeight="1" x14ac:dyDescent="0.25">
      <c r="A18" s="24">
        <v>7</v>
      </c>
      <c r="B18" s="38" t="s">
        <v>47</v>
      </c>
      <c r="C18" s="40"/>
      <c r="D18" s="49"/>
      <c r="E18" s="24" t="s">
        <v>31</v>
      </c>
      <c r="F18" s="25">
        <v>20</v>
      </c>
      <c r="G18" s="6">
        <v>202</v>
      </c>
      <c r="H18" s="6">
        <v>250</v>
      </c>
      <c r="I18" s="6">
        <v>192.57</v>
      </c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>
        <f t="shared" si="0"/>
        <v>214.85666666666665</v>
      </c>
      <c r="AB18" s="6"/>
      <c r="AC18" s="6">
        <f>214.86*F18</f>
        <v>4297.2000000000007</v>
      </c>
      <c r="AD18" s="10"/>
    </row>
    <row r="19" spans="1:32" ht="36.75" customHeight="1" x14ac:dyDescent="0.25">
      <c r="A19" s="11">
        <v>8</v>
      </c>
      <c r="B19" s="26" t="s">
        <v>48</v>
      </c>
      <c r="C19" s="26"/>
      <c r="D19" s="7"/>
      <c r="E19" s="11" t="s">
        <v>31</v>
      </c>
      <c r="F19" s="12">
        <v>5</v>
      </c>
      <c r="G19" s="6">
        <v>149</v>
      </c>
      <c r="H19" s="6">
        <v>228</v>
      </c>
      <c r="I19" s="6">
        <v>206.31</v>
      </c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>
        <f t="shared" si="0"/>
        <v>194.43666666666664</v>
      </c>
      <c r="AB19" s="6"/>
      <c r="AC19" s="6">
        <f>194.44*F19</f>
        <v>972.2</v>
      </c>
      <c r="AD19" s="6"/>
      <c r="AE19" s="13"/>
      <c r="AF19" s="13"/>
    </row>
    <row r="20" spans="1:32" x14ac:dyDescent="0.25">
      <c r="A20" s="37"/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C20" s="11" t="s">
        <v>30</v>
      </c>
      <c r="AD20" s="6">
        <f>AC12+AC13+AC14+AC15+AC16+AC17+AC18+AC19</f>
        <v>50672.270000000004</v>
      </c>
    </row>
    <row r="21" spans="1:32" x14ac:dyDescent="0.25">
      <c r="A21" s="38" t="s">
        <v>50</v>
      </c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40"/>
    </row>
    <row r="22" spans="1:32" x14ac:dyDescent="0.25">
      <c r="A22" s="41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</row>
    <row r="24" spans="1:32" x14ac:dyDescent="0.25">
      <c r="A24" s="41" t="s">
        <v>49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</row>
    <row r="25" spans="1:32" x14ac:dyDescent="0.25">
      <c r="A25" s="42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</row>
    <row r="26" spans="1:32" x14ac:dyDescent="0.25">
      <c r="A26" s="42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</row>
    <row r="27" spans="1:32" ht="15.75" thickBot="1" x14ac:dyDescent="0.3">
      <c r="A27" s="1"/>
      <c r="B27" s="1"/>
      <c r="C27" s="1"/>
      <c r="D27" s="1"/>
      <c r="E27" s="1"/>
      <c r="F27" s="1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</row>
    <row r="28" spans="1:32" ht="15.75" thickBot="1" x14ac:dyDescent="0.3">
      <c r="A28" s="43"/>
      <c r="B28" s="44"/>
      <c r="C28" s="44"/>
      <c r="D28" s="44"/>
      <c r="E28" s="14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</row>
    <row r="29" spans="1:32" x14ac:dyDescent="0.25">
      <c r="A29" s="45"/>
      <c r="B29" s="46"/>
      <c r="C29" s="46"/>
      <c r="D29" s="46"/>
      <c r="E29" s="15"/>
      <c r="F29" s="16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</row>
    <row r="30" spans="1:32" ht="15.75" thickBot="1" x14ac:dyDescent="0.3">
      <c r="A30" s="47"/>
      <c r="B30" s="48"/>
      <c r="C30" s="48"/>
      <c r="D30" s="48"/>
      <c r="E30" s="17"/>
      <c r="F30" s="16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</row>
    <row r="31" spans="1:32" x14ac:dyDescent="0.25">
      <c r="A31" s="45"/>
      <c r="B31" s="46"/>
      <c r="C31" s="46"/>
      <c r="D31" s="46"/>
      <c r="E31" s="18"/>
      <c r="F31" s="16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</row>
    <row r="32" spans="1:32" ht="16.5" thickBot="1" x14ac:dyDescent="0.3">
      <c r="A32" s="35"/>
      <c r="B32" s="36"/>
      <c r="C32" s="36"/>
      <c r="D32" s="36"/>
      <c r="E32" s="19"/>
      <c r="F32" s="20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3"/>
      <c r="AB32" s="3"/>
      <c r="AC32" s="3"/>
    </row>
    <row r="33" spans="1:29" ht="15.75" x14ac:dyDescent="0.25">
      <c r="A33" s="22"/>
      <c r="B33" s="22"/>
      <c r="C33" s="22"/>
      <c r="D33" s="22"/>
      <c r="E33" s="22"/>
      <c r="F33" s="20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3"/>
      <c r="AB33" s="3"/>
      <c r="AC33" s="3"/>
    </row>
    <row r="34" spans="1:29" ht="15.75" x14ac:dyDescent="0.25">
      <c r="A34" s="23" t="s">
        <v>0</v>
      </c>
    </row>
  </sheetData>
  <mergeCells count="32">
    <mergeCell ref="A32:D32"/>
    <mergeCell ref="A20:AA20"/>
    <mergeCell ref="A21:AD21"/>
    <mergeCell ref="A24:AD24"/>
    <mergeCell ref="A25:AD25"/>
    <mergeCell ref="A26:AD26"/>
    <mergeCell ref="A28:D28"/>
    <mergeCell ref="A29:D29"/>
    <mergeCell ref="A30:D30"/>
    <mergeCell ref="A31:D31"/>
    <mergeCell ref="A22:AD22"/>
    <mergeCell ref="A8:AD8"/>
    <mergeCell ref="A3:AD3"/>
    <mergeCell ref="A6:B6"/>
    <mergeCell ref="C6:AD6"/>
    <mergeCell ref="A7:B7"/>
    <mergeCell ref="C7:AD7"/>
    <mergeCell ref="B19:C19"/>
    <mergeCell ref="A9:AD9"/>
    <mergeCell ref="A10:A11"/>
    <mergeCell ref="B10:C11"/>
    <mergeCell ref="D10:D11"/>
    <mergeCell ref="E10:E11"/>
    <mergeCell ref="F10:F11"/>
    <mergeCell ref="AC10:AC11"/>
    <mergeCell ref="B12:C12"/>
    <mergeCell ref="B13:C13"/>
    <mergeCell ref="B14:C14"/>
    <mergeCell ref="B15:C15"/>
    <mergeCell ref="B16:C16"/>
    <mergeCell ref="B17:C17"/>
    <mergeCell ref="B18:C18"/>
  </mergeCells>
  <pageMargins left="0.39370078740157483" right="0.39370078740157483" top="0.39370078740157483" bottom="0.39370078740157483" header="0" footer="0"/>
  <pageSetup paperSize="9" scale="5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2026-08-25T07:43:47Z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