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скер\документы по закупкам\п. 4 строительные материалы\"/>
    </mc:Choice>
  </mc:AlternateContent>
  <xr:revisionPtr revIDLastSave="0" documentId="13_ncr:1_{F467ABE3-1B8B-4EDC-BDEE-0318F942D545}" xr6:coauthVersionLast="47" xr6:coauthVersionMax="47" xr10:uidLastSave="{00000000-0000-0000-0000-000000000000}"/>
  <bookViews>
    <workbookView xWindow="7605" yWindow="0" windowWidth="21195" windowHeight="1555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M14" i="1" s="1"/>
  <c r="J14" i="1"/>
  <c r="I14" i="1" s="1"/>
  <c r="L14" i="1" s="1"/>
  <c r="K13" i="1"/>
  <c r="M13" i="1" s="1"/>
  <c r="J13" i="1"/>
  <c r="I13" i="1" s="1"/>
  <c r="L13" i="1" s="1"/>
  <c r="K12" i="1"/>
  <c r="M12" i="1" s="1"/>
  <c r="J12" i="1"/>
  <c r="I12" i="1" s="1"/>
  <c r="L12" i="1" s="1"/>
  <c r="J11" i="1"/>
  <c r="I11" i="1" s="1"/>
  <c r="L11" i="1" s="1"/>
  <c r="K11" i="1"/>
  <c r="M11" i="1" s="1"/>
  <c r="M15" i="1" l="1"/>
</calcChain>
</file>

<file path=xl/sharedStrings.xml><?xml version="1.0" encoding="utf-8"?>
<sst xmlns="http://schemas.openxmlformats.org/spreadsheetml/2006/main" count="34" uniqueCount="33">
  <si>
    <t>№ п/п</t>
  </si>
  <si>
    <t>Ед. изм.</t>
  </si>
  <si>
    <t>Кол-во объем</t>
  </si>
  <si>
    <t>НМЦ (средняя цена, руб.)</t>
  </si>
  <si>
    <t>σ</t>
  </si>
  <si>
    <t>Коэф.вариации V</t>
  </si>
  <si>
    <t>Расчет и обоснование начальной (максимальной) цены контракта</t>
  </si>
  <si>
    <t>Источник информации для определения НМЦ / цена за ед. (руб.)</t>
  </si>
  <si>
    <t>НМЦК единицы услуги, Сумма (руб.)</t>
  </si>
  <si>
    <t>Минимальная цена, руб.</t>
  </si>
  <si>
    <t>шт.</t>
  </si>
  <si>
    <t>"___" ___________2026  г.</t>
  </si>
  <si>
    <t>Начальник ОКБИ и ХО</t>
  </si>
  <si>
    <t xml:space="preserve">А.Г. Керимов </t>
  </si>
  <si>
    <t>лейтенант внутренней службы</t>
  </si>
  <si>
    <t>Используемый метод определения цены контракта с обоснованием: Начальная (максимальная) цена контракта сформирована методом сопоставимых рыночных цен (анализа рынка) в результате изучения функционирующего рынка, проведенного Заказчиком. Источником    информации  для  установления  начальной  (максимальной)  цены  контракта  являются  коммерческие  предложения  от  потенциальных поставщиков.</t>
  </si>
  <si>
    <t>Код по КТРУ (в случае отсутствия указывается ОКПД2)</t>
  </si>
  <si>
    <t>Коммерческое предложение от Поставщика №1</t>
  </si>
  <si>
    <t>Коммерческое предложение от Поставщика №2</t>
  </si>
  <si>
    <t>Коммерческое предложение от Поставщика №3</t>
  </si>
  <si>
    <t>Начальник ФКУ ИК-3 УФСИН России                                                                  по Кабардино-Балкарской Республике                                                            подполковник внутренней службы                                          А.Р. Узеев</t>
  </si>
  <si>
    <t>Подоконник</t>
  </si>
  <si>
    <t>на приобретение строительных материалов и изделий на капитальный ремонт объектов учреждений УФСИН России по КБР</t>
  </si>
  <si>
    <t>Подвес</t>
  </si>
  <si>
    <t>25.94.12.190</t>
  </si>
  <si>
    <t>упак.</t>
  </si>
  <si>
    <t>Дюбель-гвоздь</t>
  </si>
  <si>
    <t>25.94.11.190</t>
  </si>
  <si>
    <t>Саморезы по металу</t>
  </si>
  <si>
    <t>25.94.11.120</t>
  </si>
  <si>
    <t>кг.</t>
  </si>
  <si>
    <t>Наименование</t>
  </si>
  <si>
    <t>22.23.14.130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</si>
</sst>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* #,##0.00\ _₽_-;\-* #,##0.00\ _₽_-;_-* &quot;-&quot;??\ _₽_-;_-@_-"/>
    <numFmt numFmtId="166" formatCode="#,##0.0000"/>
  </numFmts>
  <fonts count="16" x14ac:knownFonts="1">
    <font>
      <sz val="11"/>
      <color theme="1"/>
      <name val="Calibri"/>
      <family val="2"/>
      <charset val="204"/>
      <scheme val="minor"/>
    </font>
    <font>
      <b/>
      <sz val="6"/>
      <color indexed="8"/>
      <name val="Courier New"/>
      <family val="3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7"/>
      <color indexed="8"/>
      <name val="Courier New"/>
      <family val="3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6.05"/>
      <color theme="1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5" fillId="2" borderId="0">
      <alignment horizontal="left" vertical="top"/>
    </xf>
    <xf numFmtId="0" fontId="6" fillId="2" borderId="0">
      <alignment horizontal="center" vertical="top"/>
    </xf>
    <xf numFmtId="0" fontId="7" fillId="2" borderId="0">
      <alignment horizontal="left" vertical="top"/>
    </xf>
    <xf numFmtId="0" fontId="8" fillId="2" borderId="0">
      <alignment horizontal="center" vertical="top"/>
    </xf>
    <xf numFmtId="0" fontId="1" fillId="2" borderId="0">
      <alignment horizontal="left" vertical="top"/>
    </xf>
    <xf numFmtId="0" fontId="1" fillId="2" borderId="0">
      <alignment horizontal="right" vertical="top"/>
    </xf>
    <xf numFmtId="0" fontId="3" fillId="0" borderId="0"/>
    <xf numFmtId="0" fontId="4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9" fillId="0" borderId="0" xfId="0" applyFont="1" applyFill="1" applyAlignment="1"/>
    <xf numFmtId="0" fontId="0" fillId="0" borderId="0" xfId="0" applyFill="1"/>
    <xf numFmtId="0" fontId="10" fillId="0" borderId="0" xfId="0" applyFont="1" applyFill="1" applyAlignment="1"/>
    <xf numFmtId="0" fontId="11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164" fontId="9" fillId="0" borderId="0" xfId="0" applyNumberFormat="1" applyFont="1" applyFill="1"/>
    <xf numFmtId="0" fontId="0" fillId="0" borderId="0" xfId="0" applyFill="1"/>
    <xf numFmtId="0" fontId="9" fillId="0" borderId="0" xfId="0" applyFont="1" applyFill="1" applyAlignment="1">
      <alignment horizontal="center" vertical="top"/>
    </xf>
    <xf numFmtId="0" fontId="0" fillId="0" borderId="0" xfId="0" applyFill="1"/>
    <xf numFmtId="164" fontId="10" fillId="0" borderId="0" xfId="0" applyNumberFormat="1" applyFont="1" applyFill="1" applyAlignment="1">
      <alignment vertical="center"/>
    </xf>
    <xf numFmtId="0" fontId="9" fillId="0" borderId="0" xfId="0" applyFont="1"/>
    <xf numFmtId="0" fontId="0" fillId="0" borderId="0" xfId="0" applyFont="1"/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2" fillId="0" borderId="0" xfId="0" applyFont="1" applyBorder="1" applyAlignment="1">
      <alignment vertical="top" wrapText="1"/>
    </xf>
    <xf numFmtId="0" fontId="0" fillId="0" borderId="0" xfId="0" applyFill="1"/>
    <xf numFmtId="0" fontId="11" fillId="0" borderId="0" xfId="0" applyFont="1" applyAlignment="1">
      <alignment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Fill="1" applyAlignment="1">
      <alignment horizontal="right"/>
    </xf>
    <xf numFmtId="0" fontId="9" fillId="0" borderId="0" xfId="0" applyFont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0" fillId="0" borderId="0" xfId="0" applyFont="1" applyFill="1" applyAlignment="1">
      <alignment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6" fontId="0" fillId="0" borderId="0" xfId="0" applyNumberFormat="1" applyFill="1"/>
    <xf numFmtId="166" fontId="9" fillId="0" borderId="0" xfId="0" applyNumberFormat="1" applyFont="1" applyFill="1"/>
    <xf numFmtId="165" fontId="0" fillId="0" borderId="0" xfId="0" applyNumberFormat="1" applyFill="1"/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9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2" fillId="3" borderId="3" xfId="9" applyNumberFormat="1" applyFont="1" applyFill="1" applyBorder="1" applyAlignment="1" applyProtection="1">
      <alignment horizontal="center" vertical="center" wrapText="1"/>
    </xf>
  </cellXfs>
  <cellStyles count="10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Гиперссылка" xfId="9" builtinId="8"/>
    <cellStyle name="Обычный" xfId="0" builtinId="0"/>
    <cellStyle name="Обычный 2" xfId="7" xr:uid="{00000000-0005-0000-0000-000008000000}"/>
    <cellStyle name="Обычный 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zoomScale="85" zoomScaleNormal="85" workbookViewId="0">
      <selection activeCell="C14" sqref="C14"/>
    </sheetView>
  </sheetViews>
  <sheetFormatPr defaultColWidth="9.28515625" defaultRowHeight="15" x14ac:dyDescent="0.25"/>
  <cols>
    <col min="1" max="1" width="4" style="2" customWidth="1"/>
    <col min="2" max="2" width="42.7109375" style="2" customWidth="1"/>
    <col min="3" max="3" width="25.85546875" style="41" customWidth="1"/>
    <col min="4" max="4" width="7.28515625" style="17" customWidth="1"/>
    <col min="5" max="5" width="7.28515625" style="2" customWidth="1"/>
    <col min="6" max="6" width="14.140625" style="2" customWidth="1"/>
    <col min="7" max="7" width="16.5703125" style="2" customWidth="1"/>
    <col min="8" max="8" width="14.28515625" style="2" customWidth="1"/>
    <col min="9" max="9" width="10.28515625" style="2" customWidth="1"/>
    <col min="10" max="10" width="12.5703125" style="2" customWidth="1"/>
    <col min="11" max="11" width="12.5703125" style="26" customWidth="1"/>
    <col min="12" max="12" width="9.28515625" style="2" customWidth="1"/>
    <col min="13" max="13" width="19.42578125" style="2" customWidth="1"/>
    <col min="14" max="14" width="19.140625" style="49" customWidth="1"/>
    <col min="15" max="16384" width="9.28515625" style="2"/>
  </cols>
  <sheetData>
    <row r="1" spans="1:16" ht="15.75" x14ac:dyDescent="0.25">
      <c r="A1" s="1"/>
      <c r="B1" s="1"/>
      <c r="C1" s="40"/>
      <c r="D1" s="16"/>
      <c r="E1" s="1"/>
      <c r="F1" s="1"/>
      <c r="G1" s="1"/>
      <c r="H1" s="1"/>
      <c r="I1" s="1"/>
      <c r="J1" s="1"/>
      <c r="K1" s="1"/>
      <c r="L1" s="1"/>
      <c r="M1" s="8"/>
    </row>
    <row r="2" spans="1:16" ht="80.25" customHeight="1" x14ac:dyDescent="0.25">
      <c r="A2" s="3"/>
      <c r="B2" s="1"/>
      <c r="C2" s="40"/>
      <c r="D2" s="16"/>
      <c r="E2" s="1"/>
      <c r="F2" s="1"/>
      <c r="G2" s="1"/>
      <c r="H2" s="27"/>
      <c r="I2" s="27"/>
      <c r="J2" s="54" t="s">
        <v>20</v>
      </c>
      <c r="K2" s="54"/>
      <c r="L2" s="54"/>
      <c r="M2" s="54"/>
    </row>
    <row r="3" spans="1:16" ht="15.75" x14ac:dyDescent="0.25">
      <c r="A3" s="3"/>
      <c r="B3" s="1"/>
      <c r="C3" s="40"/>
      <c r="D3" s="16"/>
      <c r="E3" s="1"/>
      <c r="F3" s="1"/>
      <c r="G3" s="1"/>
      <c r="H3" s="1"/>
      <c r="I3" s="1"/>
      <c r="J3" s="4"/>
      <c r="K3" s="4"/>
      <c r="L3" s="5"/>
      <c r="M3" s="31" t="s">
        <v>11</v>
      </c>
    </row>
    <row r="4" spans="1:16" x14ac:dyDescent="0.25">
      <c r="A4" s="56" t="s">
        <v>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6" x14ac:dyDescent="0.25">
      <c r="A5" s="58" t="s">
        <v>22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6" s="10" customFormat="1" x14ac:dyDescent="0.25">
      <c r="A6" s="11"/>
      <c r="C6" s="41"/>
      <c r="D6" s="17"/>
      <c r="K6" s="26"/>
      <c r="N6" s="49"/>
    </row>
    <row r="7" spans="1:16" ht="49.5" customHeight="1" x14ac:dyDescent="0.25">
      <c r="A7" s="59" t="s">
        <v>15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6" x14ac:dyDescent="0.25">
      <c r="A8" s="3"/>
      <c r="B8" s="3"/>
      <c r="C8" s="42"/>
      <c r="D8" s="18"/>
      <c r="E8" s="3"/>
      <c r="F8" s="3"/>
      <c r="G8" s="3"/>
      <c r="H8" s="3"/>
      <c r="I8" s="3"/>
      <c r="J8" s="3"/>
      <c r="K8" s="3"/>
      <c r="L8" s="3"/>
      <c r="M8" s="3"/>
    </row>
    <row r="9" spans="1:16" s="12" customFormat="1" ht="37.9" customHeight="1" x14ac:dyDescent="0.25">
      <c r="A9" s="52" t="s">
        <v>0</v>
      </c>
      <c r="B9" s="52" t="s">
        <v>31</v>
      </c>
      <c r="C9" s="52" t="s">
        <v>16</v>
      </c>
      <c r="D9" s="52" t="s">
        <v>1</v>
      </c>
      <c r="E9" s="52" t="s">
        <v>2</v>
      </c>
      <c r="F9" s="61" t="s">
        <v>7</v>
      </c>
      <c r="G9" s="61"/>
      <c r="H9" s="61"/>
      <c r="I9" s="52" t="s">
        <v>4</v>
      </c>
      <c r="J9" s="52" t="s">
        <v>3</v>
      </c>
      <c r="K9" s="52" t="s">
        <v>9</v>
      </c>
      <c r="L9" s="52" t="s">
        <v>5</v>
      </c>
      <c r="M9" s="52" t="s">
        <v>8</v>
      </c>
      <c r="N9" s="49"/>
    </row>
    <row r="10" spans="1:16" s="36" customFormat="1" ht="62.25" customHeight="1" x14ac:dyDescent="0.25">
      <c r="A10" s="53"/>
      <c r="B10" s="66"/>
      <c r="C10" s="53"/>
      <c r="D10" s="53"/>
      <c r="E10" s="53"/>
      <c r="F10" s="37" t="s">
        <v>17</v>
      </c>
      <c r="G10" s="39" t="s">
        <v>18</v>
      </c>
      <c r="H10" s="39" t="s">
        <v>19</v>
      </c>
      <c r="I10" s="53"/>
      <c r="J10" s="53"/>
      <c r="K10" s="53"/>
      <c r="L10" s="53"/>
      <c r="M10" s="53"/>
      <c r="N10" s="49"/>
    </row>
    <row r="11" spans="1:16" ht="30" customHeight="1" x14ac:dyDescent="0.25">
      <c r="A11" s="39">
        <v>1</v>
      </c>
      <c r="B11" s="67" t="s">
        <v>21</v>
      </c>
      <c r="C11" s="67" t="s">
        <v>32</v>
      </c>
      <c r="D11" s="68" t="s">
        <v>10</v>
      </c>
      <c r="E11" s="69">
        <v>2</v>
      </c>
      <c r="F11" s="70">
        <v>2000</v>
      </c>
      <c r="G11" s="70">
        <v>2300</v>
      </c>
      <c r="H11" s="70">
        <v>2500</v>
      </c>
      <c r="I11" s="33">
        <f t="shared" ref="I11" si="0">ROUND(SQRT(SUM(SUM(SUM(F11-J11)*SUM(F11-J11))+SUM(SUM(G11-J11)*SUM(G11-J11))+SUM(SUM(H11-J11)*SUM(H11-J11)))/2),2)</f>
        <v>251.66</v>
      </c>
      <c r="J11" s="34">
        <f t="shared" ref="J11" si="1">ROUND(AVERAGE(F11,G11,H11),2)</f>
        <v>2266.67</v>
      </c>
      <c r="K11" s="34">
        <f t="shared" ref="K11" si="2">MIN(F11,G11,H11)</f>
        <v>2000</v>
      </c>
      <c r="L11" s="35">
        <f t="shared" ref="L11" si="3">ROUND(I11/J11*100,2)</f>
        <v>11.1</v>
      </c>
      <c r="M11" s="33">
        <f t="shared" ref="M11" si="4">K11*E11</f>
        <v>4000</v>
      </c>
      <c r="N11" s="50"/>
    </row>
    <row r="12" spans="1:16" s="46" customFormat="1" ht="30" customHeight="1" x14ac:dyDescent="0.25">
      <c r="A12" s="47">
        <v>2</v>
      </c>
      <c r="B12" s="67" t="s">
        <v>23</v>
      </c>
      <c r="C12" s="67" t="s">
        <v>24</v>
      </c>
      <c r="D12" s="68" t="s">
        <v>25</v>
      </c>
      <c r="E12" s="69">
        <v>3</v>
      </c>
      <c r="F12" s="70">
        <v>850</v>
      </c>
      <c r="G12" s="70">
        <v>880</v>
      </c>
      <c r="H12" s="70">
        <v>890</v>
      </c>
      <c r="I12" s="33">
        <f t="shared" ref="I12:I14" si="5">ROUND(SQRT(SUM(SUM(SUM(F12-J12)*SUM(F12-J12))+SUM(SUM(G12-J12)*SUM(G12-J12))+SUM(SUM(H12-J12)*SUM(H12-J12)))/2),2)</f>
        <v>20.82</v>
      </c>
      <c r="J12" s="34">
        <f t="shared" ref="J12:J14" si="6">ROUND(AVERAGE(F12,G12,H12),2)</f>
        <v>873.33</v>
      </c>
      <c r="K12" s="34">
        <f t="shared" ref="K12:K14" si="7">MIN(F12,G12,H12)</f>
        <v>850</v>
      </c>
      <c r="L12" s="35">
        <f t="shared" ref="L12:L14" si="8">ROUND(I12/J12*100,2)</f>
        <v>2.38</v>
      </c>
      <c r="M12" s="33">
        <f t="shared" ref="M12:M14" si="9">K12*E12</f>
        <v>2550</v>
      </c>
      <c r="N12" s="50"/>
      <c r="P12" s="48"/>
    </row>
    <row r="13" spans="1:16" s="46" customFormat="1" ht="30" customHeight="1" x14ac:dyDescent="0.25">
      <c r="A13" s="47">
        <v>3</v>
      </c>
      <c r="B13" s="67" t="s">
        <v>26</v>
      </c>
      <c r="C13" s="67" t="s">
        <v>27</v>
      </c>
      <c r="D13" s="68" t="s">
        <v>25</v>
      </c>
      <c r="E13" s="69">
        <v>4</v>
      </c>
      <c r="F13" s="70">
        <v>380</v>
      </c>
      <c r="G13" s="70">
        <v>400</v>
      </c>
      <c r="H13" s="70">
        <v>430</v>
      </c>
      <c r="I13" s="33">
        <f t="shared" si="5"/>
        <v>25.17</v>
      </c>
      <c r="J13" s="34">
        <f t="shared" si="6"/>
        <v>403.33</v>
      </c>
      <c r="K13" s="34">
        <f t="shared" si="7"/>
        <v>380</v>
      </c>
      <c r="L13" s="35">
        <f t="shared" si="8"/>
        <v>6.24</v>
      </c>
      <c r="M13" s="33">
        <f t="shared" si="9"/>
        <v>1520</v>
      </c>
      <c r="N13" s="50"/>
      <c r="P13" s="48"/>
    </row>
    <row r="14" spans="1:16" s="46" customFormat="1" ht="30" customHeight="1" x14ac:dyDescent="0.25">
      <c r="A14" s="47">
        <v>4</v>
      </c>
      <c r="B14" s="67" t="s">
        <v>28</v>
      </c>
      <c r="C14" s="67" t="s">
        <v>29</v>
      </c>
      <c r="D14" s="68" t="s">
        <v>30</v>
      </c>
      <c r="E14" s="69">
        <v>3</v>
      </c>
      <c r="F14" s="70">
        <v>550</v>
      </c>
      <c r="G14" s="70">
        <v>600</v>
      </c>
      <c r="H14" s="70">
        <v>650</v>
      </c>
      <c r="I14" s="33">
        <f t="shared" si="5"/>
        <v>50</v>
      </c>
      <c r="J14" s="34">
        <f t="shared" si="6"/>
        <v>600</v>
      </c>
      <c r="K14" s="34">
        <f t="shared" si="7"/>
        <v>550</v>
      </c>
      <c r="L14" s="35">
        <f t="shared" si="8"/>
        <v>8.33</v>
      </c>
      <c r="M14" s="33">
        <f t="shared" si="9"/>
        <v>1650</v>
      </c>
      <c r="N14" s="50"/>
      <c r="O14" s="48"/>
      <c r="P14" s="48"/>
    </row>
    <row r="15" spans="1:16" ht="16.5" x14ac:dyDescent="0.25">
      <c r="A15" s="62"/>
      <c r="B15" s="63"/>
      <c r="C15" s="63"/>
      <c r="D15" s="64"/>
      <c r="E15" s="64"/>
      <c r="F15" s="64"/>
      <c r="G15" s="64"/>
      <c r="H15" s="64"/>
      <c r="I15" s="64"/>
      <c r="J15" s="64"/>
      <c r="K15" s="64"/>
      <c r="L15" s="65"/>
      <c r="M15" s="38">
        <f>SUM(M11:M14)</f>
        <v>9720</v>
      </c>
      <c r="P15" s="48"/>
    </row>
    <row r="16" spans="1:16" ht="18.75" x14ac:dyDescent="0.25">
      <c r="A16" s="7"/>
      <c r="B16" s="7"/>
      <c r="C16" s="43"/>
      <c r="D16" s="19"/>
      <c r="E16" s="25"/>
      <c r="F16" s="20"/>
      <c r="G16" s="7"/>
      <c r="H16" s="7"/>
      <c r="I16" s="7"/>
      <c r="J16" s="7"/>
      <c r="K16" s="7"/>
      <c r="L16" s="7"/>
      <c r="M16" s="13"/>
      <c r="P16" s="51"/>
    </row>
    <row r="17" spans="1:13" ht="18.75" x14ac:dyDescent="0.25">
      <c r="A17" s="7"/>
      <c r="B17" s="7"/>
      <c r="C17" s="43"/>
      <c r="D17" s="19"/>
      <c r="E17" s="29"/>
      <c r="F17" s="20"/>
      <c r="G17" s="7"/>
      <c r="H17" s="7"/>
      <c r="I17" s="7"/>
      <c r="J17" s="7"/>
      <c r="K17" s="7"/>
      <c r="L17" s="7"/>
      <c r="M17" s="13"/>
    </row>
    <row r="18" spans="1:13" ht="18.75" x14ac:dyDescent="0.25">
      <c r="A18" s="14" t="s">
        <v>12</v>
      </c>
      <c r="B18" s="7"/>
      <c r="C18" s="43"/>
      <c r="D18" s="32"/>
      <c r="E18" s="30"/>
      <c r="F18" s="21"/>
      <c r="G18" s="6"/>
      <c r="H18" s="6"/>
      <c r="I18" s="6"/>
      <c r="J18" s="6"/>
      <c r="K18" s="6"/>
      <c r="L18" s="6"/>
      <c r="M18" s="9"/>
    </row>
    <row r="19" spans="1:13" ht="18.75" x14ac:dyDescent="0.25">
      <c r="A19" s="14" t="s">
        <v>14</v>
      </c>
      <c r="B19" s="14"/>
      <c r="C19" s="44"/>
      <c r="D19" s="32"/>
      <c r="E19" s="30"/>
      <c r="F19" s="21"/>
      <c r="G19" s="14"/>
      <c r="H19" s="14"/>
      <c r="I19" s="14"/>
      <c r="J19" s="14" t="s">
        <v>13</v>
      </c>
      <c r="K19" s="14"/>
      <c r="L19" s="6"/>
      <c r="M19" s="9"/>
    </row>
    <row r="20" spans="1:13" ht="18.75" x14ac:dyDescent="0.25">
      <c r="A20" s="6"/>
      <c r="B20" s="15"/>
      <c r="C20" s="45"/>
      <c r="D20" s="19"/>
      <c r="E20" s="28"/>
      <c r="F20" s="22"/>
      <c r="G20" s="6"/>
      <c r="H20" s="6"/>
      <c r="I20" s="6"/>
      <c r="J20" s="6"/>
      <c r="K20" s="6"/>
      <c r="L20" s="6"/>
      <c r="M20" s="9"/>
    </row>
    <row r="21" spans="1:13" x14ac:dyDescent="0.25">
      <c r="D21" s="23"/>
      <c r="E21" s="55"/>
      <c r="F21" s="24"/>
    </row>
    <row r="22" spans="1:13" x14ac:dyDescent="0.25">
      <c r="D22" s="23"/>
      <c r="E22" s="55"/>
      <c r="F22" s="24"/>
    </row>
    <row r="23" spans="1:13" x14ac:dyDescent="0.25">
      <c r="D23" s="23"/>
      <c r="E23" s="24"/>
      <c r="F23" s="24"/>
    </row>
    <row r="24" spans="1:13" x14ac:dyDescent="0.25">
      <c r="D24" s="23"/>
      <c r="E24" s="24"/>
      <c r="F24" s="24"/>
    </row>
    <row r="25" spans="1:13" x14ac:dyDescent="0.25">
      <c r="D25" s="23"/>
      <c r="E25" s="24"/>
      <c r="F25" s="24"/>
    </row>
  </sheetData>
  <mergeCells count="17">
    <mergeCell ref="I9:I10"/>
    <mergeCell ref="C9:C10"/>
    <mergeCell ref="J2:M2"/>
    <mergeCell ref="E21:E22"/>
    <mergeCell ref="A4:M4"/>
    <mergeCell ref="A5:M5"/>
    <mergeCell ref="A7:M7"/>
    <mergeCell ref="F9:H9"/>
    <mergeCell ref="J9:J10"/>
    <mergeCell ref="K9:K10"/>
    <mergeCell ref="L9:L10"/>
    <mergeCell ref="M9:M10"/>
    <mergeCell ref="A15:L15"/>
    <mergeCell ref="A9:A10"/>
    <mergeCell ref="B9:B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2026-03-25T11:08:41Z</cp:lastPrinted>
  <dcterms:created xsi:type="dcterms:W3CDTF">2014-07-31T04:30:16Z</dcterms:created>
  <dcterms:modified xsi:type="dcterms:W3CDTF">2026-04-15T16:13:43Z</dcterms:modified>
</cp:coreProperties>
</file>