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60" windowWidth="15480" windowHeight="8130" tabRatio="622"/>
  </bookViews>
  <sheets>
    <sheet name="Расчет цены" sheetId="1" r:id="rId1"/>
  </sheets>
  <definedNames>
    <definedName name="__xlnm.Print_Area_1">'Расчет цены'!$A$1:$R$18</definedName>
    <definedName name="_xlnm.Print_Area" localSheetId="0">'Расчет цены'!$A$2:$R$18</definedName>
  </definedNames>
  <calcPr calcId="144525"/>
</workbook>
</file>

<file path=xl/calcChain.xml><?xml version="1.0" encoding="utf-8"?>
<calcChain xmlns="http://schemas.openxmlformats.org/spreadsheetml/2006/main">
  <c r="M9" i="1" l="1"/>
  <c r="L9" i="1"/>
  <c r="O9" i="1" l="1"/>
  <c r="P9" i="1" l="1"/>
  <c r="R9" i="1" s="1"/>
  <c r="R10" i="1" s="1"/>
  <c r="Q9" i="1" l="1"/>
  <c r="N9" i="1"/>
  <c r="L11" i="1" l="1"/>
</calcChain>
</file>

<file path=xl/sharedStrings.xml><?xml version="1.0" encoding="utf-8"?>
<sst xmlns="http://schemas.openxmlformats.org/spreadsheetml/2006/main" count="31" uniqueCount="29">
  <si>
    <t>№</t>
  </si>
  <si>
    <t>Наименование предмета контракта</t>
  </si>
  <si>
    <t>Ед. изм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</si>
  <si>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</si>
  <si>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</si>
  <si>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</si>
  <si>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</si>
  <si>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</si>
  <si>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</si>
  <si>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</si>
  <si>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ИТОГО:</t>
  </si>
  <si>
    <t>рублей</t>
  </si>
  <si>
    <t>Н(М)ЦК определяемая методом сопоставимых рыночных цен (анализа рынка)*</t>
  </si>
  <si>
    <t>Н(М)ЦК контракта с учетом округления цены за единицу (руб.)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</si>
  <si>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</si>
  <si>
    <t>ФИО</t>
  </si>
  <si>
    <t xml:space="preserve">Кол-во </t>
  </si>
  <si>
    <t xml:space="preserve">Средняя арифметическая цена за единицу     &lt;ц&gt; </t>
  </si>
  <si>
    <t>коэффициент вариации цен V (%)                    (не должен превышать 33%)</t>
  </si>
  <si>
    <t>Расчет Н(М)ЦК по формуле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комлекта</t>
  </si>
  <si>
    <t>Начальная (максимальная) цена контракта составляет :</t>
  </si>
  <si>
    <t>Обоснование начальной (максимальной) цены контракта (цены единицы услуги)</t>
  </si>
  <si>
    <t>Коммерческие предложения стоимость за 1 ед. изм.</t>
  </si>
  <si>
    <t>Составил: старший специалист 2 разряда Кустодинчев П.А.</t>
  </si>
  <si>
    <t>Поставка кофемашины автоматической</t>
  </si>
  <si>
    <t>шт.</t>
  </si>
  <si>
    <t>Поставщик № 2         Исх.  от 05.08.2026 № б/н 
Вх. 05.08.2026 
№ 044901</t>
  </si>
  <si>
    <t>Поставщик № 3         Исх.  от 05.08.2026 № б/н 
Вх. 05.08.2026 
№ 044900</t>
  </si>
  <si>
    <t>Поставщик №1         Исх. от 05.08.2026 № б/н
Вх. от 05.08.2026
№ 044870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</si>
</sst>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0.0000"/>
    <numFmt numFmtId="165" formatCode="#,##0.00_ ;\-#,##0.00\ "/>
  </numFmts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44" fontId="12" fillId="0" borderId="0" applyFont="0" applyFill="0" applyBorder="0" applyAlignment="0" applyProtection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 wrapText="1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1" applyFont="1" applyFill="1" applyAlignment="1" applyProtection="1">
      <alignment vertical="center"/>
      <protection locked="0"/>
    </xf>
    <xf numFmtId="0" fontId="7" fillId="2" borderId="0" xfId="1" applyFont="1" applyFill="1"/>
    <xf numFmtId="0" fontId="7" fillId="2" borderId="0" xfId="1" applyFont="1" applyFill="1" applyAlignment="1" applyProtection="1">
      <alignment vertical="center"/>
      <protection locked="0"/>
    </xf>
    <xf numFmtId="0" fontId="6" fillId="2" borderId="0" xfId="1" applyFont="1" applyFill="1" applyAlignment="1" applyProtection="1">
      <alignment wrapText="1"/>
      <protection locked="0"/>
    </xf>
    <xf numFmtId="0" fontId="6" fillId="2" borderId="0" xfId="1" applyFont="1" applyFill="1" applyAlignment="1" applyProtection="1">
      <alignment horizontal="right" vertical="center"/>
      <protection locked="0"/>
    </xf>
    <xf numFmtId="4" fontId="6" fillId="2" borderId="0" xfId="1" applyNumberFormat="1" applyFont="1" applyFill="1" applyAlignment="1">
      <alignment horizontal="center" vertical="top"/>
    </xf>
    <xf numFmtId="0" fontId="7" fillId="2" borderId="0" xfId="1" applyFont="1" applyFill="1" applyAlignment="1" applyProtection="1">
      <alignment horizontal="center" wrapText="1"/>
      <protection locked="0"/>
    </xf>
    <xf numFmtId="0" fontId="3" fillId="2" borderId="0" xfId="1" applyFont="1" applyFill="1" applyAlignment="1" applyProtection="1">
      <alignment horizontal="center" wrapText="1"/>
      <protection locked="0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3" fillId="2" borderId="0" xfId="1" applyFont="1" applyFill="1" applyBorder="1"/>
    <xf numFmtId="0" fontId="7" fillId="2" borderId="0" xfId="1" applyFont="1" applyFill="1" applyBorder="1" applyAlignment="1" applyProtection="1">
      <alignment vertical="center"/>
      <protection locked="0"/>
    </xf>
    <xf numFmtId="0" fontId="6" fillId="2" borderId="0" xfId="1" applyFont="1" applyFill="1" applyBorder="1" applyAlignment="1" applyProtection="1">
      <alignment wrapText="1"/>
      <protection locked="0"/>
    </xf>
    <xf numFmtId="0" fontId="8" fillId="2" borderId="0" xfId="1" applyFont="1" applyFill="1" applyAlignment="1">
      <alignment horizontal="center" wrapText="1"/>
    </xf>
    <xf numFmtId="0" fontId="9" fillId="2" borderId="0" xfId="1" applyFont="1" applyFill="1" applyAlignment="1">
      <alignment horizontal="left" vertical="center" wrapText="1"/>
    </xf>
    <xf numFmtId="0" fontId="8" fillId="2" borderId="0" xfId="1" applyFont="1" applyFill="1"/>
    <xf numFmtId="164" fontId="10" fillId="2" borderId="0" xfId="1" applyNumberFormat="1" applyFont="1" applyFill="1" applyAlignment="1" applyProtection="1">
      <alignment horizontal="center" vertical="center"/>
      <protection locked="0"/>
    </xf>
    <xf numFmtId="0" fontId="10" fillId="2" borderId="0" xfId="1" applyFont="1" applyFill="1" applyBorder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 applyProtection="1">
      <alignment wrapText="1"/>
      <protection locked="0"/>
    </xf>
    <xf numFmtId="0" fontId="10" fillId="2" borderId="0" xfId="1" applyFont="1" applyFill="1" applyBorder="1" applyAlignment="1" applyProtection="1">
      <alignment wrapText="1"/>
      <protection locked="0"/>
    </xf>
    <xf numFmtId="0" fontId="7" fillId="2" borderId="0" xfId="1" applyFont="1" applyFill="1" applyBorder="1" applyAlignment="1" applyProtection="1">
      <alignment horizontal="left" vertical="top" wrapText="1"/>
      <protection locked="0"/>
    </xf>
    <xf numFmtId="0" fontId="7" fillId="2" borderId="0" xfId="1" applyFont="1" applyFill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right" vertical="center"/>
    </xf>
    <xf numFmtId="4" fontId="3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2" fontId="3" fillId="2" borderId="0" xfId="1" applyNumberFormat="1" applyFont="1" applyFill="1" applyBorder="1" applyAlignment="1">
      <alignment vertical="center"/>
    </xf>
    <xf numFmtId="0" fontId="3" fillId="2" borderId="0" xfId="1" applyFont="1" applyFill="1" applyAlignment="1"/>
    <xf numFmtId="0" fontId="2" fillId="2" borderId="0" xfId="1" applyFont="1" applyFill="1" applyAlignment="1"/>
    <xf numFmtId="0" fontId="7" fillId="2" borderId="0" xfId="1" applyFont="1" applyFill="1" applyAlignment="1" applyProtection="1">
      <alignment horizontal="left" vertical="top" wrapText="1"/>
      <protection locked="0"/>
    </xf>
    <xf numFmtId="0" fontId="2" fillId="2" borderId="3" xfId="1" applyFont="1" applyFill="1" applyBorder="1" applyAlignment="1">
      <alignment horizontal="left" vertical="top" wrapText="1"/>
    </xf>
    <xf numFmtId="0" fontId="2" fillId="2" borderId="11" xfId="1" applyFont="1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/>
    </xf>
    <xf numFmtId="4" fontId="3" fillId="2" borderId="3" xfId="1" applyNumberFormat="1" applyFont="1" applyFill="1" applyBorder="1" applyAlignment="1">
      <alignment horizontal="center" vertical="top" wrapText="1"/>
    </xf>
    <xf numFmtId="4" fontId="3" fillId="2" borderId="3" xfId="1" applyNumberFormat="1" applyFont="1" applyFill="1" applyBorder="1" applyAlignment="1">
      <alignment horizontal="center" vertical="top"/>
    </xf>
    <xf numFmtId="4" fontId="5" fillId="2" borderId="3" xfId="1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 applyProtection="1">
      <alignment vertical="top" wrapText="1"/>
      <protection locked="0"/>
    </xf>
    <xf numFmtId="0" fontId="3" fillId="0" borderId="7" xfId="1" applyFont="1" applyFill="1" applyBorder="1" applyAlignment="1">
      <alignment horizontal="center" vertical="top" wrapText="1"/>
    </xf>
    <xf numFmtId="0" fontId="14" fillId="0" borderId="1" xfId="1" applyFont="1" applyFill="1" applyBorder="1" applyAlignment="1">
      <alignment horizontal="center" vertical="top" wrapText="1"/>
    </xf>
    <xf numFmtId="165" fontId="13" fillId="0" borderId="3" xfId="2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right" wrapText="1"/>
    </xf>
    <xf numFmtId="0" fontId="11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top" wrapText="1"/>
    </xf>
    <xf numFmtId="0" fontId="2" fillId="2" borderId="14" xfId="1" applyFont="1" applyFill="1" applyBorder="1" applyAlignment="1">
      <alignment horizontal="center" vertical="top" wrapText="1"/>
    </xf>
    <xf numFmtId="0" fontId="2" fillId="2" borderId="15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2" fontId="3" fillId="2" borderId="3" xfId="1" applyNumberFormat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 applyProtection="1">
      <alignment horizontal="center" vertical="top" wrapText="1"/>
      <protection locked="0"/>
    </xf>
    <xf numFmtId="0" fontId="2" fillId="2" borderId="1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7</xdr:row>
      <xdr:rowOff>952500</xdr:rowOff>
    </xdr:from>
    <xdr:to>
      <xdr:col>14</xdr:col>
      <xdr:colOff>28575</xdr:colOff>
      <xdr:row>7</xdr:row>
      <xdr:rowOff>1295400</xdr:rowOff>
    </xdr:to>
    <xdr:pic>
      <xdr:nvPicPr>
        <xdr:cNvPr id="1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87075" y="2181225"/>
          <a:ext cx="1028700" cy="3429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47625</xdr:colOff>
      <xdr:row>7</xdr:row>
      <xdr:rowOff>914400</xdr:rowOff>
    </xdr:from>
    <xdr:to>
      <xdr:col>12</xdr:col>
      <xdr:colOff>809625</xdr:colOff>
      <xdr:row>7</xdr:row>
      <xdr:rowOff>1352550</xdr:rowOff>
    </xdr:to>
    <xdr:pic>
      <xdr:nvPicPr>
        <xdr:cNvPr id="1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77450" y="2143125"/>
          <a:ext cx="762000" cy="4381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14008</xdr:colOff>
      <xdr:row>7</xdr:row>
      <xdr:rowOff>2711263</xdr:rowOff>
    </xdr:from>
    <xdr:to>
      <xdr:col>14</xdr:col>
      <xdr:colOff>1004608</xdr:colOff>
      <xdr:row>7</xdr:row>
      <xdr:rowOff>3073213</xdr:rowOff>
    </xdr:to>
    <xdr:pic>
      <xdr:nvPicPr>
        <xdr:cNvPr id="13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76890" y="4100792"/>
          <a:ext cx="990600" cy="3619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276225</xdr:colOff>
      <xdr:row>7</xdr:row>
      <xdr:rowOff>1400175</xdr:rowOff>
    </xdr:from>
    <xdr:to>
      <xdr:col>14</xdr:col>
      <xdr:colOff>419100</xdr:colOff>
      <xdr:row>7</xdr:row>
      <xdr:rowOff>1628775</xdr:rowOff>
    </xdr:to>
    <xdr:pic>
      <xdr:nvPicPr>
        <xdr:cNvPr id="13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163425" y="2628900"/>
          <a:ext cx="142875" cy="2286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19"/>
  <sheetViews>
    <sheetView tabSelected="1" view="pageBreakPreview" zoomScale="75" zoomScaleNormal="75" zoomScaleSheetLayoutView="75" workbookViewId="0">
      <selection activeCell="E8" sqref="E8"/>
    </sheetView>
  </sheetViews>
  <sheetFormatPr defaultRowHeight="12.75" x14ac:dyDescent="0.2"/>
  <cols>
    <col min="1" max="1" width="7.7109375" style="1" customWidth="1"/>
    <col min="2" max="2" width="54.42578125" style="1" customWidth="1"/>
    <col min="3" max="4" width="11.140625" style="1" customWidth="1"/>
    <col min="5" max="5" width="12" style="26" customWidth="1"/>
    <col min="6" max="7" width="11.28515625" style="26" customWidth="1"/>
    <col min="8" max="11" width="0" style="1" hidden="1" customWidth="1"/>
    <col min="12" max="12" width="14.85546875" style="1" customWidth="1"/>
    <col min="13" max="13" width="12.140625" style="1" customWidth="1"/>
    <col min="14" max="14" width="15.7109375" style="1" customWidth="1"/>
    <col min="15" max="15" width="15.5703125" style="1" customWidth="1"/>
    <col min="16" max="16" width="12.85546875" style="1" customWidth="1"/>
    <col min="17" max="17" width="14" style="1" customWidth="1"/>
    <col min="18" max="18" width="20.42578125" style="1" customWidth="1"/>
    <col min="19" max="19" width="7.28515625" style="1" customWidth="1"/>
    <col min="20" max="20" width="4.7109375" style="1" customWidth="1"/>
    <col min="21" max="21" width="9.5703125" style="1" customWidth="1"/>
    <col min="22" max="16384" width="9.140625" style="1"/>
  </cols>
  <sheetData>
    <row r="2" spans="1:18" ht="8.2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spans="1:18" ht="18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30.75" customHeight="1" x14ac:dyDescent="0.25">
      <c r="A4" s="2"/>
      <c r="B4" s="2"/>
      <c r="C4" s="2"/>
      <c r="D4" s="2"/>
      <c r="E4" s="21"/>
      <c r="F4" s="21"/>
      <c r="G4" s="21"/>
      <c r="H4" s="2"/>
      <c r="I4" s="2"/>
      <c r="J4" s="2"/>
      <c r="K4" s="2"/>
      <c r="L4" s="2"/>
      <c r="M4" s="2"/>
      <c r="N4" s="2"/>
      <c r="O4" s="2"/>
      <c r="P4" s="62"/>
      <c r="Q4" s="62"/>
      <c r="R4" s="62"/>
    </row>
    <row r="5" spans="1:18" ht="6.75" customHeight="1" x14ac:dyDescent="0.25">
      <c r="A5" s="2"/>
      <c r="B5" s="2"/>
      <c r="C5" s="2"/>
      <c r="D5" s="2"/>
      <c r="E5" s="21"/>
      <c r="F5" s="21"/>
      <c r="G5" s="21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6.25" customHeight="1" x14ac:dyDescent="0.2">
      <c r="A6" s="51" t="s">
        <v>21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1:18" ht="52.5" customHeight="1" x14ac:dyDescent="0.2">
      <c r="A7" s="52" t="s">
        <v>0</v>
      </c>
      <c r="B7" s="54" t="s">
        <v>1</v>
      </c>
      <c r="C7" s="55" t="s">
        <v>2</v>
      </c>
      <c r="D7" s="55" t="s">
        <v>16</v>
      </c>
      <c r="E7" s="57" t="s">
        <v>22</v>
      </c>
      <c r="F7" s="58"/>
      <c r="G7" s="59"/>
      <c r="H7" s="60" t="s">
        <v>3</v>
      </c>
      <c r="I7" s="60"/>
      <c r="J7" s="60"/>
      <c r="K7" s="55" t="s">
        <v>4</v>
      </c>
      <c r="L7" s="61" t="s">
        <v>5</v>
      </c>
      <c r="M7" s="61"/>
      <c r="N7" s="61"/>
      <c r="O7" s="64" t="s">
        <v>12</v>
      </c>
      <c r="P7" s="64"/>
      <c r="Q7" s="64"/>
      <c r="R7" s="65"/>
    </row>
    <row r="8" spans="1:18" ht="252" customHeight="1" x14ac:dyDescent="0.2">
      <c r="A8" s="53"/>
      <c r="B8" s="54"/>
      <c r="C8" s="56"/>
      <c r="D8" s="56"/>
      <c r="E8" s="47" t="s">
        <v>28</v>
      </c>
      <c r="F8" s="47" t="s">
        <v>26</v>
      </c>
      <c r="G8" s="47" t="s">
        <v>27</v>
      </c>
      <c r="H8" s="31" t="s">
        <v>6</v>
      </c>
      <c r="I8" s="31" t="s">
        <v>6</v>
      </c>
      <c r="J8" s="31" t="s">
        <v>6</v>
      </c>
      <c r="K8" s="54"/>
      <c r="L8" s="31" t="s">
        <v>17</v>
      </c>
      <c r="M8" s="31" t="s">
        <v>7</v>
      </c>
      <c r="N8" s="31" t="s">
        <v>18</v>
      </c>
      <c r="O8" s="31" t="s">
        <v>19</v>
      </c>
      <c r="P8" s="31" t="s">
        <v>8</v>
      </c>
      <c r="Q8" s="31" t="s">
        <v>9</v>
      </c>
      <c r="R8" s="40" t="s">
        <v>13</v>
      </c>
    </row>
    <row r="9" spans="1:18" s="3" customFormat="1" ht="15.75" x14ac:dyDescent="0.2">
      <c r="A9" s="39">
        <v>1</v>
      </c>
      <c r="B9" s="45" t="s">
        <v>24</v>
      </c>
      <c r="C9" s="46" t="s">
        <v>25</v>
      </c>
      <c r="D9" s="41">
        <v>1</v>
      </c>
      <c r="E9" s="48">
        <v>49790</v>
      </c>
      <c r="F9" s="49">
        <v>50100</v>
      </c>
      <c r="G9" s="49">
        <v>49990</v>
      </c>
      <c r="H9" s="42"/>
      <c r="I9" s="42"/>
      <c r="J9" s="42"/>
      <c r="K9" s="42"/>
      <c r="L9" s="42">
        <f>AVERAGE(E9:G9)</f>
        <v>49960</v>
      </c>
      <c r="M9" s="43">
        <f>STDEVA(E9:G9)</f>
        <v>157.16233645501711</v>
      </c>
      <c r="N9" s="43">
        <f>M9/L9*100</f>
        <v>0.31457633397721596</v>
      </c>
      <c r="O9" s="42">
        <f>((D9/3)*(SUM(E9:G9)))</f>
        <v>49960</v>
      </c>
      <c r="P9" s="44">
        <f>ROUND(L9,2)</f>
        <v>49960</v>
      </c>
      <c r="Q9" s="42">
        <f>P9</f>
        <v>49960</v>
      </c>
      <c r="R9" s="42">
        <f>P9*D9</f>
        <v>49960</v>
      </c>
    </row>
    <row r="10" spans="1:18" s="4" customFormat="1" ht="21" customHeight="1" x14ac:dyDescent="0.2">
      <c r="A10" s="70"/>
      <c r="B10" s="70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66" t="s">
        <v>10</v>
      </c>
      <c r="P10" s="66"/>
      <c r="Q10" s="66"/>
      <c r="R10" s="42">
        <f>SUM(R9:R9)</f>
        <v>49960</v>
      </c>
    </row>
    <row r="11" spans="1:18" ht="46.5" customHeight="1" x14ac:dyDescent="0.2">
      <c r="A11" s="67" t="s">
        <v>20</v>
      </c>
      <c r="B11" s="67"/>
      <c r="C11" s="67"/>
      <c r="D11" s="67"/>
      <c r="E11" s="67"/>
      <c r="F11" s="67"/>
      <c r="G11" s="67"/>
      <c r="H11" s="67"/>
      <c r="I11" s="67"/>
      <c r="J11" s="67"/>
      <c r="K11" s="32"/>
      <c r="L11" s="33">
        <f>R10</f>
        <v>49960</v>
      </c>
      <c r="M11" s="34" t="s">
        <v>11</v>
      </c>
      <c r="N11" s="34"/>
      <c r="O11" s="34"/>
      <c r="P11" s="34"/>
      <c r="Q11" s="34"/>
      <c r="R11" s="35"/>
    </row>
    <row r="12" spans="1:18" ht="41.25" customHeight="1" x14ac:dyDescent="0.2">
      <c r="A12" s="68" t="s">
        <v>14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</row>
    <row r="13" spans="1:18" ht="18" customHeight="1" x14ac:dyDescent="0.2">
      <c r="A13" s="5"/>
      <c r="B13" s="5"/>
      <c r="C13" s="5"/>
      <c r="D13" s="5"/>
      <c r="E13" s="22"/>
      <c r="F13" s="22"/>
      <c r="G13" s="22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s="8" customFormat="1" ht="15.75" customHeight="1" x14ac:dyDescent="0.25">
      <c r="A14" s="36"/>
      <c r="B14" s="37"/>
      <c r="C14" s="6"/>
      <c r="D14" s="6"/>
      <c r="E14" s="23"/>
      <c r="F14" s="23"/>
      <c r="G14" s="23"/>
      <c r="H14" s="1"/>
      <c r="I14" s="1"/>
      <c r="J14" s="1"/>
      <c r="K14" s="1"/>
      <c r="L14" s="7"/>
      <c r="M14" s="6"/>
      <c r="N14" s="6"/>
      <c r="O14" s="6"/>
      <c r="P14" s="1"/>
      <c r="Q14" s="1"/>
      <c r="R14" s="1"/>
    </row>
    <row r="15" spans="1:18" s="8" customFormat="1" ht="18.75" customHeight="1" x14ac:dyDescent="0.2">
      <c r="A15" s="69" t="s">
        <v>23</v>
      </c>
      <c r="B15" s="69"/>
      <c r="C15" s="69"/>
      <c r="D15" s="69"/>
      <c r="E15" s="69"/>
      <c r="F15" s="24"/>
      <c r="G15" s="24"/>
      <c r="H15" s="10"/>
      <c r="I15" s="10"/>
      <c r="J15" s="10"/>
      <c r="K15" s="10"/>
      <c r="L15" s="10"/>
      <c r="M15" s="11"/>
      <c r="N15" s="11"/>
      <c r="O15" s="11"/>
      <c r="P15" s="12"/>
      <c r="Q15" s="13"/>
    </row>
    <row r="16" spans="1:18" s="8" customFormat="1" ht="11.25" customHeight="1" x14ac:dyDescent="0.3">
      <c r="A16" s="38"/>
      <c r="B16" s="30"/>
      <c r="C16" s="30"/>
      <c r="D16" s="9"/>
      <c r="E16" s="27"/>
      <c r="F16" s="24"/>
      <c r="G16" s="24"/>
      <c r="H16" s="10"/>
      <c r="I16" s="10"/>
      <c r="J16" s="10"/>
      <c r="K16" s="10"/>
      <c r="L16" s="14"/>
      <c r="M16" s="15"/>
      <c r="N16" s="15"/>
      <c r="O16" s="15"/>
      <c r="P16" s="12"/>
      <c r="Q16" s="13"/>
    </row>
    <row r="17" spans="1:18" s="8" customFormat="1" ht="15.75" customHeight="1" x14ac:dyDescent="0.3">
      <c r="A17" s="63"/>
      <c r="B17" s="63"/>
      <c r="C17" s="16"/>
      <c r="D17" s="17"/>
      <c r="E17" s="25"/>
      <c r="F17" s="25"/>
      <c r="G17" s="25"/>
      <c r="H17" s="16"/>
      <c r="I17" s="16"/>
      <c r="J17" s="16"/>
      <c r="K17" s="16"/>
      <c r="L17" s="17"/>
      <c r="M17" s="18"/>
      <c r="N17" s="18"/>
      <c r="O17" s="6"/>
      <c r="P17" s="1"/>
      <c r="Q17" s="1"/>
      <c r="R17" s="1"/>
    </row>
    <row r="18" spans="1:18" ht="18.75" x14ac:dyDescent="0.3">
      <c r="A18" s="29"/>
      <c r="B18" s="29"/>
      <c r="C18" s="19"/>
      <c r="D18" s="19"/>
      <c r="E18" s="28"/>
      <c r="F18" s="24"/>
      <c r="G18" s="24"/>
      <c r="H18" s="19"/>
      <c r="I18" s="19"/>
      <c r="J18" s="19"/>
      <c r="K18" s="19"/>
      <c r="L18" s="10"/>
      <c r="M18" s="20"/>
      <c r="N18" s="20"/>
      <c r="O18" s="11"/>
      <c r="P18" s="8"/>
      <c r="Q18" s="8"/>
      <c r="R18" s="8"/>
    </row>
    <row r="19" spans="1:18" x14ac:dyDescent="0.2">
      <c r="I19" s="1" t="s">
        <v>15</v>
      </c>
    </row>
  </sheetData>
  <sheetProtection selectLockedCells="1" selectUnlockedCells="1"/>
  <mergeCells count="18">
    <mergeCell ref="A17:B17"/>
    <mergeCell ref="O7:R7"/>
    <mergeCell ref="O10:Q10"/>
    <mergeCell ref="A11:J11"/>
    <mergeCell ref="A12:R12"/>
    <mergeCell ref="A15:E15"/>
    <mergeCell ref="A10:N10"/>
    <mergeCell ref="A2:R3"/>
    <mergeCell ref="A6:R6"/>
    <mergeCell ref="A7:A8"/>
    <mergeCell ref="B7:B8"/>
    <mergeCell ref="C7:C8"/>
    <mergeCell ref="D7:D8"/>
    <mergeCell ref="E7:G7"/>
    <mergeCell ref="H7:J7"/>
    <mergeCell ref="K7:K8"/>
    <mergeCell ref="L7:N7"/>
    <mergeCell ref="P4:R4"/>
  </mergeCells>
  <phoneticPr fontId="0" type="noConversion"/>
  <pageMargins left="0.28999999999999998" right="0.70866141732283472" top="0.74803149606299213" bottom="0.96" header="0.31496062992125984" footer="0.31496062992125984"/>
  <pageSetup paperSize="9" scale="53" firstPageNumber="0" orientation="landscape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__xlnm.Print_Area_1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Зеньков Дмитрий Игоревич</cp:lastModifiedBy>
  <cp:lastPrinted>2023-02-03T13:25:17Z</cp:lastPrinted>
  <dcterms:created xsi:type="dcterms:W3CDTF">2014-02-17T08:31:45Z</dcterms:created>
  <dcterms:modified xsi:type="dcterms:W3CDTF">2026-08-06T07:13:59Z</dcterms:modified>
</cp:coreProperties>
</file>