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565" windowHeight="942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44525"/>
</workbook>
</file>

<file path=xl/calcChain.xml><?xml version="1.0" encoding="utf-8"?>
<calcChain xmlns="http://schemas.openxmlformats.org/spreadsheetml/2006/main">
  <c r="T7" i="1" l="1"/>
  <c r="N7" i="1" l="1"/>
  <c r="U7" i="1" l="1"/>
  <c r="U8" i="1" s="1"/>
  <c r="P7" i="1" l="1"/>
  <c r="S7" i="1"/>
  <c r="Q7" i="1" l="1"/>
  <c r="R7" i="1" s="1"/>
</calcChain>
</file>

<file path=xl/sharedStrings.xml><?xml version="1.0" encoding="utf-8"?>
<sst xmlns="http://schemas.openxmlformats.org/spreadsheetml/2006/main" count="37" uniqueCount="32">
  <si>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</si>
  <si>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</si>
  <si>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</si>
  <si>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</si>
  <si>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</si>
  <si>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</si>
  <si>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</si>
  <si>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</si>
  <si>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</si>
  <si>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</si>
  <si>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</si>
  <si>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</si>
  <si>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</si>
  <si>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</si>
  <si>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</si>
  <si>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</si>
  <si>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</si>
  <si>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</si>
  <si>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</si>
  <si>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</si>
  <si>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</si>
  <si>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</si>
  <si>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</si>
  <si>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</si>
  <si>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</si>
  <si>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шт.</t>
  </si>
  <si>
    <t>Наименование товара</t>
  </si>
  <si>
    <t xml:space="preserve">                                      ОБОСНОВАНИЕ ЦЕНЫ КОНТРАКТА
</t>
  </si>
  <si>
    <r>
      <t xml:space="preserve">Директор ХКДБ им. Н.Д.Наволочкина  </t>
    </r>
    <r>
      <rPr>
        <u/>
        <sz val="12"/>
        <rFont val="Times New Roman"/>
        <family val="1"/>
        <charset val="204"/>
      </rPr>
      <t>____________</t>
    </r>
    <r>
      <rPr>
        <sz val="12"/>
        <rFont val="Times New Roman"/>
        <family val="1"/>
        <charset val="204"/>
      </rPr>
      <t>__  Наумова Р.В.</t>
    </r>
  </si>
  <si>
    <t>Поставка и установка римских штор</t>
  </si>
  <si>
    <t>Римская штора стачная из двух тканей, на подкладе Blackout.
Ширина основной ткани 140 см. Ширина канта 59 см. Стык основной ткани и ткани канта закрыт декоративной тесьмой. Ткань основная: Хлопок 100%. Основа - цвет белый. Плотность 280гр/м. Рисунок - геометрия ромбы. Цвет CAPAROL Aquarell 65. Ткань канта: Хлопок 100%. Основа - цвет белый. Плотность 280гр/м. Рисунок - птички. Цвет CAPAROL Aquarell 65. Ткань подклада: Blackout двусторонний. Цвет синий/серый 91502/11. Тесьма декоративная: ширина 3см. Цвет синий №10. Карниз: для римских штор, алюминиевый профиль; крепление  стеновое; управление  цепочное, длина цепочки 180 см.</t>
  </si>
  <si>
    <t>В результате проведенного расчета стартовая цена составит 291 459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</si>
</sst>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6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2" fillId="2" borderId="0" applyBorder="0" applyProtection="0"/>
    <xf numFmtId="0" fontId="22" fillId="3" borderId="0" applyBorder="0" applyProtection="0"/>
    <xf numFmtId="0" fontId="22" fillId="4" borderId="0" applyBorder="0" applyProtection="0"/>
    <xf numFmtId="0" fontId="22" fillId="2" borderId="0" applyBorder="0" applyProtection="0"/>
    <xf numFmtId="0" fontId="22" fillId="5" borderId="0" applyBorder="0" applyProtection="0"/>
    <xf numFmtId="0" fontId="22" fillId="3" borderId="0" applyBorder="0" applyProtection="0"/>
    <xf numFmtId="0" fontId="22" fillId="6" borderId="0" applyBorder="0" applyProtection="0"/>
    <xf numFmtId="0" fontId="22" fillId="7" borderId="0" applyBorder="0" applyProtection="0"/>
    <xf numFmtId="0" fontId="22" fillId="8" borderId="0" applyBorder="0" applyProtection="0"/>
    <xf numFmtId="0" fontId="22" fillId="6" borderId="0" applyBorder="0" applyProtection="0"/>
    <xf numFmtId="0" fontId="22" fillId="9" borderId="0" applyBorder="0" applyProtection="0"/>
    <xf numFmtId="0" fontId="22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1">
    <xf numFmtId="0" fontId="0" fillId="0" borderId="0" xfId="0"/>
    <xf numFmtId="0" fontId="19" fillId="0" borderId="0" xfId="0" applyFont="1" applyFill="1"/>
    <xf numFmtId="0" fontId="0" fillId="0" borderId="0" xfId="0" applyFill="1"/>
    <xf numFmtId="0" fontId="19" fillId="0" borderId="0" xfId="0" applyFont="1" applyFill="1" applyAlignment="1">
      <alignment horizontal="center"/>
    </xf>
    <xf numFmtId="0" fontId="21" fillId="0" borderId="0" xfId="0" applyFont="1" applyFill="1"/>
    <xf numFmtId="164" fontId="21" fillId="0" borderId="11" xfId="0" applyNumberFormat="1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Fill="1"/>
    <xf numFmtId="0" fontId="24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center"/>
    </xf>
    <xf numFmtId="0" fontId="24" fillId="0" borderId="0" xfId="0" applyFont="1" applyFill="1"/>
    <xf numFmtId="0" fontId="21" fillId="0" borderId="11" xfId="0" applyFont="1" applyBorder="1" applyAlignment="1">
      <alignment vertical="top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164" fontId="21" fillId="0" borderId="1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14" fontId="24" fillId="0" borderId="0" xfId="0" applyNumberFormat="1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right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11</xdr:row>
      <xdr:rowOff>60810</xdr:rowOff>
    </xdr:from>
    <xdr:to>
      <xdr:col>15</xdr:col>
      <xdr:colOff>411445</xdr:colOff>
      <xdr:row>12</xdr:row>
      <xdr:rowOff>12505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6675" y="5604360"/>
          <a:ext cx="10279345" cy="73274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8"/>
  <sheetViews>
    <sheetView tabSelected="1" zoomScaleNormal="100" workbookViewId="0">
      <pane ySplit="1" topLeftCell="A8" activePane="bottomLeft" state="frozen"/>
      <selection pane="bottomLeft" activeCell="D24" sqref="D24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5.28515625" style="1" customWidth="1"/>
    <col min="6" max="6" width="14.7109375" style="1" customWidth="1"/>
    <col min="7" max="7" width="15" style="1" customWidth="1"/>
    <col min="8" max="8" width="7.28515625" style="3" hidden="1" customWidth="1"/>
    <col min="9" max="9" width="11.5703125" style="3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3.85546875" style="1" customWidth="1"/>
    <col min="21" max="21" width="14.42578125" style="1" customWidth="1"/>
    <col min="22" max="22" width="9.28515625" style="1" customWidth="1"/>
    <col min="23" max="1024" width="9.140625" style="1"/>
    <col min="1025" max="16384" width="9.140625" style="2"/>
  </cols>
  <sheetData>
    <row r="1" spans="1:21" ht="15.75" x14ac:dyDescent="0.25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4"/>
      <c r="U1" s="4"/>
    </row>
    <row r="2" spans="1:21" ht="22.5" customHeight="1" x14ac:dyDescent="0.25">
      <c r="A2" s="23" t="s">
        <v>29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4"/>
      <c r="U3" s="4"/>
    </row>
    <row r="4" spans="1:21" ht="21.75" customHeight="1" x14ac:dyDescent="0.25">
      <c r="A4" s="25" t="s">
        <v>21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4"/>
      <c r="U4" s="4"/>
    </row>
    <row r="5" spans="1:21" ht="41.25" customHeight="1" x14ac:dyDescent="0.25">
      <c r="A5" s="20" t="s">
        <v>0</v>
      </c>
      <c r="B5" s="21" t="s">
        <v>26</v>
      </c>
      <c r="C5" s="26" t="s">
        <v>17</v>
      </c>
      <c r="D5" s="26" t="s">
        <v>11</v>
      </c>
      <c r="E5" s="5" t="s">
        <v>1</v>
      </c>
      <c r="F5" s="5" t="s">
        <v>2</v>
      </c>
      <c r="G5" s="5" t="s">
        <v>3</v>
      </c>
      <c r="H5" s="17" t="s">
        <v>4</v>
      </c>
      <c r="I5" s="17"/>
      <c r="J5" s="17"/>
      <c r="K5" s="17" t="s">
        <v>5</v>
      </c>
      <c r="L5" s="17"/>
      <c r="M5" s="17"/>
      <c r="N5" s="17" t="s">
        <v>6</v>
      </c>
      <c r="O5" s="20" t="s">
        <v>7</v>
      </c>
      <c r="P5" s="20" t="s">
        <v>8</v>
      </c>
      <c r="Q5" s="20" t="s">
        <v>9</v>
      </c>
      <c r="R5" s="20" t="s">
        <v>10</v>
      </c>
      <c r="S5" s="17" t="s">
        <v>24</v>
      </c>
      <c r="T5" s="17" t="s">
        <v>18</v>
      </c>
      <c r="U5" s="17" t="s">
        <v>23</v>
      </c>
    </row>
    <row r="6" spans="1:21" ht="39" customHeight="1" x14ac:dyDescent="0.25">
      <c r="A6" s="20"/>
      <c r="B6" s="22"/>
      <c r="C6" s="27"/>
      <c r="D6" s="27"/>
      <c r="E6" s="5" t="s">
        <v>12</v>
      </c>
      <c r="F6" s="5" t="s">
        <v>12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13</v>
      </c>
      <c r="L6" s="5" t="s">
        <v>14</v>
      </c>
      <c r="M6" s="5" t="s">
        <v>15</v>
      </c>
      <c r="N6" s="17"/>
      <c r="O6" s="20"/>
      <c r="P6" s="20"/>
      <c r="Q6" s="20"/>
      <c r="R6" s="20"/>
      <c r="S6" s="17"/>
      <c r="T6" s="17"/>
      <c r="U6" s="17"/>
    </row>
    <row r="7" spans="1:21" ht="220.5" x14ac:dyDescent="0.25">
      <c r="A7" s="15" t="s">
        <v>16</v>
      </c>
      <c r="B7" s="13" t="s">
        <v>30</v>
      </c>
      <c r="C7" s="15" t="s">
        <v>25</v>
      </c>
      <c r="D7" s="15">
        <v>7</v>
      </c>
      <c r="E7" s="14">
        <v>41637</v>
      </c>
      <c r="F7" s="14">
        <v>58250</v>
      </c>
      <c r="G7" s="14">
        <v>54904</v>
      </c>
      <c r="H7" s="14"/>
      <c r="I7" s="14"/>
      <c r="J7" s="14"/>
      <c r="K7" s="14"/>
      <c r="L7" s="14"/>
      <c r="M7" s="14"/>
      <c r="N7" s="14">
        <f>(E7+F7+G7)/3</f>
        <v>51597</v>
      </c>
      <c r="O7" s="15">
        <v>3</v>
      </c>
      <c r="P7" s="6">
        <f t="shared" ref="P7" si="0">STDEV(E7,F7,G7,J7,M7)</f>
        <v>8786.3603955221406</v>
      </c>
      <c r="Q7" s="6">
        <f t="shared" ref="Q7" si="1">P7/N7*100</f>
        <v>17.028820271570325</v>
      </c>
      <c r="R7" s="15" t="str">
        <f t="shared" ref="R7" si="2">IF(Q7&lt;33,"ОДНОРОДНЫЕ","НЕОДНОРОДНЫЕ")</f>
        <v>ОДНОРОДНЫЕ</v>
      </c>
      <c r="S7" s="14">
        <f>D7*N7</f>
        <v>361179</v>
      </c>
      <c r="T7" s="14">
        <f>E7</f>
        <v>41637</v>
      </c>
      <c r="U7" s="14">
        <f>T7*D7</f>
        <v>291459</v>
      </c>
    </row>
    <row r="8" spans="1:21" ht="15.75" x14ac:dyDescent="0.25">
      <c r="A8" s="28" t="s">
        <v>19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0"/>
      <c r="U8" s="5">
        <f>SUM(U7:U7)</f>
        <v>291459</v>
      </c>
    </row>
    <row r="9" spans="1:2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8"/>
    </row>
    <row r="10" spans="1:21" ht="15.75" x14ac:dyDescent="0.25">
      <c r="A10" s="24" t="s">
        <v>22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9"/>
      <c r="U10" s="4"/>
    </row>
    <row r="11" spans="1:21" ht="15.75" x14ac:dyDescent="0.25">
      <c r="A11" s="18" t="s">
        <v>31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4"/>
      <c r="U11" s="4"/>
    </row>
    <row r="12" spans="1:21" ht="61.5" customHeight="1" x14ac:dyDescent="0.25">
      <c r="A12" s="10"/>
      <c r="B12" s="10"/>
      <c r="C12" s="19"/>
      <c r="D12" s="19"/>
      <c r="E12" s="19"/>
      <c r="F12" s="1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4"/>
      <c r="U12" s="4"/>
    </row>
    <row r="13" spans="1:21" ht="15.75" x14ac:dyDescent="0.25">
      <c r="A13" s="16" t="s">
        <v>28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4"/>
      <c r="U13" s="4"/>
    </row>
    <row r="14" spans="1:21" ht="15.75" x14ac:dyDescent="0.25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4"/>
      <c r="U14" s="4"/>
    </row>
    <row r="15" spans="1:21" ht="15.75" x14ac:dyDescent="0.25">
      <c r="A15" s="4"/>
      <c r="B15" s="4"/>
      <c r="C15" s="4"/>
      <c r="D15" s="4"/>
      <c r="E15" s="4"/>
      <c r="F15" s="4"/>
      <c r="G15" s="4"/>
      <c r="H15" s="11"/>
      <c r="I15" s="11"/>
      <c r="J15" s="4"/>
      <c r="K15" s="4"/>
      <c r="L15" s="4"/>
      <c r="M15" s="4"/>
      <c r="N15" s="4"/>
      <c r="O15" s="4"/>
      <c r="P15" s="4"/>
      <c r="Q15" s="4"/>
      <c r="R15" s="12"/>
      <c r="S15" s="4"/>
      <c r="T15" s="4"/>
      <c r="U15" s="4"/>
    </row>
    <row r="16" spans="1:21" ht="15.75" x14ac:dyDescent="0.25">
      <c r="A16" s="4"/>
      <c r="B16" s="4"/>
      <c r="C16" s="4"/>
      <c r="D16" s="4"/>
      <c r="E16" s="4"/>
      <c r="F16" s="4"/>
      <c r="G16" s="4"/>
      <c r="H16" s="11"/>
      <c r="I16" s="11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5.75" x14ac:dyDescent="0.25">
      <c r="A17" s="4"/>
      <c r="B17" s="4"/>
      <c r="C17" s="4"/>
      <c r="D17" s="4"/>
      <c r="E17" s="4"/>
      <c r="F17" s="4"/>
      <c r="G17" s="4"/>
      <c r="H17" s="11"/>
      <c r="I17" s="11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18.75" customHeight="1" x14ac:dyDescent="0.25">
      <c r="A18" s="4"/>
      <c r="B18" s="4"/>
      <c r="C18" s="4"/>
      <c r="D18" s="4"/>
      <c r="E18" s="4"/>
      <c r="F18" s="4"/>
      <c r="G18" s="4"/>
      <c r="H18" s="11"/>
      <c r="I18" s="1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20" spans="1:21" ht="21.75" customHeight="1" x14ac:dyDescent="0.25"/>
    <row r="23" spans="1:21" ht="15.75" customHeight="1" x14ac:dyDescent="0.25"/>
    <row r="26" spans="1:21" ht="27" customHeight="1" x14ac:dyDescent="0.25">
      <c r="T26" s="3"/>
      <c r="U26" s="3"/>
    </row>
    <row r="27" spans="1:21" ht="12.75" customHeight="1" x14ac:dyDescent="0.25"/>
    <row r="28" spans="1:21" ht="35.25" customHeight="1" x14ac:dyDescent="0.25"/>
    <row r="29" spans="1:21" ht="35.25" customHeight="1" x14ac:dyDescent="0.25"/>
    <row r="30" spans="1:21" ht="35.25" customHeight="1" x14ac:dyDescent="0.25"/>
    <row r="31" spans="1:21" ht="18" customHeight="1" x14ac:dyDescent="0.25"/>
    <row r="32" spans="1:21" ht="35.25" customHeight="1" x14ac:dyDescent="0.25"/>
    <row r="34" spans="1:21" ht="37.5" customHeight="1" x14ac:dyDescent="0.25"/>
    <row r="35" spans="1:21" s="3" customFormat="1" ht="67.5" customHeight="1" x14ac:dyDescent="0.25">
      <c r="A35" s="1"/>
      <c r="B35" s="1"/>
      <c r="C35" s="1"/>
      <c r="D35" s="1"/>
      <c r="E35" s="1"/>
      <c r="F35" s="1"/>
      <c r="G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3.75" customHeight="1" x14ac:dyDescent="0.25"/>
    <row r="37" spans="1:21" ht="26.25" customHeight="1" x14ac:dyDescent="0.25"/>
    <row r="38" spans="1:21" ht="27.75" customHeight="1" x14ac:dyDescent="0.25"/>
  </sheetData>
  <mergeCells count="24">
    <mergeCell ref="A1:S1"/>
    <mergeCell ref="A3:S3"/>
    <mergeCell ref="A4:S4"/>
    <mergeCell ref="A2:U2"/>
    <mergeCell ref="A13:S13"/>
    <mergeCell ref="A10:S10"/>
    <mergeCell ref="T5:T6"/>
    <mergeCell ref="U5:U6"/>
    <mergeCell ref="C5:C6"/>
    <mergeCell ref="D5:D6"/>
    <mergeCell ref="A8:T8"/>
    <mergeCell ref="K5:M5"/>
    <mergeCell ref="A14:S14"/>
    <mergeCell ref="S5:S6"/>
    <mergeCell ref="A11:S11"/>
    <mergeCell ref="C12:F12"/>
    <mergeCell ref="N5:N6"/>
    <mergeCell ref="O5:O6"/>
    <mergeCell ref="P5:P6"/>
    <mergeCell ref="Q5:Q6"/>
    <mergeCell ref="R5:R6"/>
    <mergeCell ref="A5:A6"/>
    <mergeCell ref="B5:B6"/>
    <mergeCell ref="H5:J5"/>
  </mergeCells>
  <conditionalFormatting sqref="R7">
    <cfRule type="expression" dxfId="5" priority="32">
      <formula>NOT(ISERROR(SEARCH("НЕ",R7)))</formula>
    </cfRule>
    <cfRule type="expression" dxfId="4" priority="33">
      <formula>NOT(ISERROR(SEARCH("ОДНОРОДНЫЕ",R7)))</formula>
    </cfRule>
    <cfRule type="expression" dxfId="3" priority="34">
      <formula>NOT(ISERROR(SEARCH("НЕОДНОРОДНЫЕ",R7)))</formula>
    </cfRule>
  </conditionalFormatting>
  <conditionalFormatting sqref="R7">
    <cfRule type="expression" dxfId="2" priority="35">
      <formula>NOT(ISERROR(SEARCH("НЕОДНОРОДНЫЕ",R7)))</formula>
    </cfRule>
    <cfRule type="expression" dxfId="1" priority="36">
      <formula>NOT(ISERROR(SEARCH("ОДНОРОДНЫЕ",R7)))</formula>
    </cfRule>
    <cfRule type="expression" dxfId="0" priority="37">
      <formula>NOT(ISERROR(SEARCH("НЕОДНОРОДНЫЕ",R7)))</formula>
    </cfRule>
  </conditionalFormatting>
  <pageMargins left="0.7" right="0.7" top="0.75" bottom="0.75" header="0.51180555555555496" footer="0.51180555555555496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КалашниковДГ</cp:lastModifiedBy>
  <cp:revision>6</cp:revision>
  <cp:lastPrinted>2025-07-16T05:58:05Z</cp:lastPrinted>
  <dcterms:created xsi:type="dcterms:W3CDTF">2015-03-09T15:47:32Z</dcterms:created>
  <dcterms:modified xsi:type="dcterms:W3CDTF">2026-03-26T04:02:18Z</dcterms:modified>
  <dc:language>ru-RU</dc:language>
</cp:coreProperties>
</file>