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9320" windowHeight="9975"/>
  </bookViews>
  <sheets>
    <sheet name="Лист1" sheetId="1" r:id="rId1"/>
    <sheet name="Лист2" sheetId="2" r:id="rId2"/>
    <sheet name="Лист3" sheetId="3" r:id="rId3"/>
  </sheets>
  <calcPr calcId="145621" refMode="R1C1" iterateDelta="1E-4"/>
</workbook>
</file>

<file path=xl/calcChain.xml><?xml version="1.0" encoding="utf-8"?>
<calcChain xmlns="http://schemas.openxmlformats.org/spreadsheetml/2006/main">
  <c r="K5" i="1" l="1"/>
  <c r="L5" i="1" s="1"/>
  <c r="M5" i="1" s="1"/>
  <c r="I9" i="1" s="1"/>
  <c r="H5" i="1"/>
  <c r="I5" i="1" s="1"/>
  <c r="J5" i="1" s="1"/>
</calcChain>
</file>

<file path=xl/sharedStrings.xml><?xml version="1.0" encoding="utf-8"?>
<sst xmlns="http://schemas.openxmlformats.org/spreadsheetml/2006/main" count="25" uniqueCount="25">
  <si>
    <t>№</t>
  </si>
  <si>
    <t>Наименование предмета контракта</t>
  </si>
  <si>
    <t>Ед. изм</t>
  </si>
  <si>
    <t>Кол-во</t>
  </si>
  <si>
    <t>Коммерческие предложения (руб./шт.)</t>
  </si>
  <si>
    <t>Оценка однородности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</si>
  <si>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</si>
  <si>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</si>
  <si>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</si>
  <si>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</si>
  <si>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</si>
  <si>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</si>
  <si>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</si>
  <si>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Н(М)ЦК, ЦКЕП контракта с учетом округления цены за единицу (руб.)</t>
  </si>
  <si>
    <t>* При определении Н(М)ЦК, ЦКЕП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ЦКЕП,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 (вниз) таких показателей.</t>
  </si>
  <si>
    <t>Расчет Н(М)ЦК произвел:                             ст.специалист ГМТиХО капитан внутренней службы С.В.Гордеева</t>
  </si>
  <si>
    <t>В результате проведенного расчета Н(М)ЦК, ЦКЕП контракта составила:</t>
  </si>
  <si>
    <t>рублей</t>
  </si>
  <si>
    <t>Заместитель начальника отдела                            А.М. Иванова</t>
  </si>
  <si>
    <t>Обоснование начальной (максимальной) цены контракта, (Н(М)ЦК)на услуги по промывке теплообменников для нужд  ФКУ ОТБ-1 УФСИН России по Воронежской области</t>
  </si>
  <si>
    <t>промывка теплообменников</t>
  </si>
  <si>
    <t>усл.ед</t>
  </si>
  <si>
    <t xml:space="preserve"> №58 от 28.05.26 </t>
  </si>
  <si>
    <t xml:space="preserve">  №60 от 28.05.26</t>
  </si>
  <si>
    <t xml:space="preserve"> №59 от 28.05.26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</si>
</sst>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0.0000"/>
  </numFmts>
  <fonts count="17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sz val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2" fillId="0" borderId="0" xfId="0" applyFont="1"/>
    <xf numFmtId="0" fontId="10" fillId="0" borderId="0" xfId="0" applyFont="1"/>
    <xf numFmtId="0" fontId="13" fillId="0" borderId="0" xfId="0" applyFont="1"/>
    <xf numFmtId="0" fontId="13" fillId="0" borderId="0" xfId="0" applyFont="1" applyAlignment="1" applyProtection="1">
      <alignment wrapText="1"/>
      <protection locked="0"/>
    </xf>
    <xf numFmtId="165" fontId="13" fillId="0" borderId="0" xfId="0" applyNumberFormat="1" applyFont="1" applyFill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wrapText="1"/>
      <protection locked="0"/>
    </xf>
    <xf numFmtId="0" fontId="14" fillId="0" borderId="0" xfId="0" applyFont="1" applyFill="1" applyAlignment="1" applyProtection="1">
      <alignment vertical="center"/>
      <protection locked="0"/>
    </xf>
    <xf numFmtId="0" fontId="13" fillId="0" borderId="0" xfId="0" applyFont="1" applyAlignment="1" applyProtection="1">
      <alignment horizontal="left" vertical="top" wrapText="1"/>
      <protection locked="0"/>
    </xf>
    <xf numFmtId="0" fontId="11" fillId="0" borderId="0" xfId="0" applyFont="1"/>
    <xf numFmtId="0" fontId="15" fillId="0" borderId="0" xfId="0" applyFont="1"/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0" fillId="0" borderId="0" xfId="0" applyBorder="1"/>
    <xf numFmtId="2" fontId="4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/>
    <xf numFmtId="0" fontId="14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top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2" fontId="2" fillId="0" borderId="5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top" wrapText="1"/>
    </xf>
    <xf numFmtId="2" fontId="2" fillId="0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/>
    <xf numFmtId="0" fontId="12" fillId="0" borderId="0" xfId="0" applyFont="1" applyFill="1"/>
    <xf numFmtId="0" fontId="10" fillId="0" borderId="0" xfId="0" applyFont="1" applyFill="1"/>
    <xf numFmtId="165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top" wrapText="1"/>
    </xf>
    <xf numFmtId="0" fontId="8" fillId="0" borderId="10" xfId="0" applyFont="1" applyFill="1" applyBorder="1" applyAlignment="1">
      <alignment horizontal="center" vertical="top" wrapText="1"/>
    </xf>
    <xf numFmtId="0" fontId="8" fillId="0" borderId="11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right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0" fillId="0" borderId="0" xfId="0" applyFont="1" applyFill="1" applyBorder="1" applyAlignment="1">
      <alignment horizontal="left" vertical="center" wrapText="1"/>
    </xf>
    <xf numFmtId="0" fontId="13" fillId="0" borderId="0" xfId="0" applyFont="1" applyAlignment="1" applyProtection="1">
      <alignment horizontal="left" vertical="top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2" fontId="2" fillId="0" borderId="7" xfId="0" applyNumberFormat="1" applyFont="1" applyFill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2</xdr:row>
      <xdr:rowOff>866775</xdr:rowOff>
    </xdr:from>
    <xdr:to>
      <xdr:col>10</xdr:col>
      <xdr:colOff>0</xdr:colOff>
      <xdr:row>2</xdr:row>
      <xdr:rowOff>1190625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20100" y="1895475"/>
          <a:ext cx="9620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2</xdr:row>
      <xdr:rowOff>838200</xdr:rowOff>
    </xdr:from>
    <xdr:to>
      <xdr:col>8</xdr:col>
      <xdr:colOff>1019175</xdr:colOff>
      <xdr:row>2</xdr:row>
      <xdr:rowOff>1238250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48525" y="1866900"/>
          <a:ext cx="10001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2</xdr:row>
      <xdr:rowOff>1457325</xdr:rowOff>
    </xdr:from>
    <xdr:to>
      <xdr:col>10</xdr:col>
      <xdr:colOff>1419225</xdr:colOff>
      <xdr:row>2</xdr:row>
      <xdr:rowOff>1790700</xdr:rowOff>
    </xdr:to>
    <xdr:pic>
      <xdr:nvPicPr>
        <xdr:cNvPr id="102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01175" y="2486025"/>
          <a:ext cx="14001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266700</xdr:colOff>
      <xdr:row>2</xdr:row>
      <xdr:rowOff>1266825</xdr:rowOff>
    </xdr:from>
    <xdr:to>
      <xdr:col>10</xdr:col>
      <xdr:colOff>419100</xdr:colOff>
      <xdr:row>2</xdr:row>
      <xdr:rowOff>1476375</xdr:rowOff>
    </xdr:to>
    <xdr:pic>
      <xdr:nvPicPr>
        <xdr:cNvPr id="102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648825" y="2295525"/>
          <a:ext cx="1524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"/>
  <sheetViews>
    <sheetView tabSelected="1" zoomScale="120" zoomScaleNormal="120" workbookViewId="0">
      <selection activeCell="N9" sqref="N9"/>
    </sheetView>
  </sheetViews>
  <sheetFormatPr defaultRowHeight="15" x14ac:dyDescent="0.25"/>
  <cols>
    <col min="2" max="2" width="31.140625" style="16" customWidth="1"/>
    <col min="5" max="5" width="12.140625" customWidth="1"/>
    <col min="6" max="6" width="11.7109375" customWidth="1"/>
    <col min="7" max="7" width="12.7109375" customWidth="1"/>
    <col min="8" max="8" width="13.28515625" customWidth="1"/>
    <col min="9" max="9" width="17.5703125" customWidth="1"/>
    <col min="10" max="10" width="14.7109375" customWidth="1"/>
    <col min="11" max="11" width="21.28515625" customWidth="1"/>
    <col min="12" max="12" width="11" customWidth="1"/>
    <col min="13" max="13" width="13.140625" customWidth="1"/>
    <col min="14" max="14" width="15.140625" customWidth="1"/>
  </cols>
  <sheetData>
    <row r="1" spans="1:22" ht="34.5" customHeight="1" thickBot="1" x14ac:dyDescent="0.3">
      <c r="A1" s="61" t="s">
        <v>19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22" ht="46.5" customHeight="1" x14ac:dyDescent="0.25">
      <c r="A2" s="62" t="s">
        <v>0</v>
      </c>
      <c r="B2" s="64" t="s">
        <v>1</v>
      </c>
      <c r="C2" s="66" t="s">
        <v>2</v>
      </c>
      <c r="D2" s="66" t="s">
        <v>3</v>
      </c>
      <c r="E2" s="67" t="s">
        <v>4</v>
      </c>
      <c r="F2" s="67"/>
      <c r="G2" s="67"/>
      <c r="H2" s="68" t="s">
        <v>5</v>
      </c>
      <c r="I2" s="68"/>
      <c r="J2" s="68"/>
      <c r="K2" s="69" t="s">
        <v>6</v>
      </c>
      <c r="L2" s="69"/>
      <c r="M2" s="69"/>
      <c r="N2" s="70"/>
    </row>
    <row r="3" spans="1:22" ht="127.5" x14ac:dyDescent="0.25">
      <c r="A3" s="63"/>
      <c r="B3" s="65"/>
      <c r="C3" s="55"/>
      <c r="D3" s="55"/>
      <c r="E3" s="19"/>
      <c r="F3" s="19"/>
      <c r="G3" s="19"/>
      <c r="H3" s="1" t="s">
        <v>7</v>
      </c>
      <c r="I3" s="2" t="s">
        <v>8</v>
      </c>
      <c r="J3" s="3" t="s">
        <v>9</v>
      </c>
      <c r="K3" s="4" t="s">
        <v>10</v>
      </c>
      <c r="L3" s="5" t="s">
        <v>11</v>
      </c>
      <c r="M3" s="5" t="s">
        <v>12</v>
      </c>
      <c r="N3" s="20" t="s">
        <v>13</v>
      </c>
    </row>
    <row r="4" spans="1:22" ht="50.25" customHeight="1" x14ac:dyDescent="0.25">
      <c r="A4" s="21"/>
      <c r="B4" s="29"/>
      <c r="C4" s="55"/>
      <c r="D4" s="55"/>
      <c r="E4" s="30" t="s">
        <v>22</v>
      </c>
      <c r="F4" s="30" t="s">
        <v>23</v>
      </c>
      <c r="G4" s="30" t="s">
        <v>24</v>
      </c>
      <c r="H4" s="56"/>
      <c r="I4" s="56"/>
      <c r="J4" s="56"/>
      <c r="K4" s="56"/>
      <c r="L4" s="56"/>
      <c r="M4" s="56"/>
      <c r="N4" s="57"/>
    </row>
    <row r="5" spans="1:22" ht="27" customHeight="1" x14ac:dyDescent="0.25">
      <c r="A5" s="21">
        <v>1</v>
      </c>
      <c r="B5" s="31" t="s">
        <v>20</v>
      </c>
      <c r="C5" s="28" t="s">
        <v>21</v>
      </c>
      <c r="D5" s="6">
        <v>2</v>
      </c>
      <c r="E5" s="32">
        <v>56000</v>
      </c>
      <c r="F5" s="32">
        <v>67800</v>
      </c>
      <c r="G5" s="32">
        <v>64300</v>
      </c>
      <c r="H5" s="33">
        <f>AVERAGE(E5:G5)</f>
        <v>62700</v>
      </c>
      <c r="I5" s="34">
        <f>SQRT(((SUM((POWER(E5-H5,2)),(POWER(F5-H5,2)),(POWER(G5-H5,2)))/(COLUMNS(E5:G5)-1))))</f>
        <v>6060.5280298007037</v>
      </c>
      <c r="J5" s="35">
        <f>I5/H5*100</f>
        <v>9.6659139231271194</v>
      </c>
      <c r="K5" s="36">
        <f>((D5/3)*(SUM(E5:G5)))</f>
        <v>125400</v>
      </c>
      <c r="L5" s="47">
        <f>K5/D5</f>
        <v>62700</v>
      </c>
      <c r="M5" s="48">
        <f>ROUNDDOWN(L5,2)</f>
        <v>62700</v>
      </c>
      <c r="N5" s="49">
        <v>62700</v>
      </c>
    </row>
    <row r="6" spans="1:22" ht="27" customHeight="1" x14ac:dyDescent="0.3">
      <c r="A6" s="21"/>
      <c r="B6" s="29"/>
      <c r="C6" s="28"/>
      <c r="D6" s="6"/>
      <c r="E6" s="32"/>
      <c r="F6" s="32"/>
      <c r="G6" s="32"/>
      <c r="H6" s="33"/>
      <c r="I6" s="34"/>
      <c r="J6" s="35"/>
      <c r="K6" s="36"/>
      <c r="L6" s="37"/>
      <c r="M6" s="36"/>
      <c r="N6" s="38"/>
      <c r="R6" s="23"/>
      <c r="S6" s="23"/>
      <c r="T6" s="23"/>
      <c r="U6" s="23"/>
      <c r="V6" s="23"/>
    </row>
    <row r="7" spans="1:22" ht="27" customHeight="1" thickBot="1" x14ac:dyDescent="0.3">
      <c r="A7" s="22"/>
      <c r="B7" s="50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39">
        <v>62700</v>
      </c>
      <c r="R7" s="23"/>
      <c r="S7" s="23"/>
      <c r="T7" s="23"/>
      <c r="U7" s="23"/>
      <c r="V7" s="23"/>
    </row>
    <row r="8" spans="1:22" ht="27" customHeight="1" x14ac:dyDescent="0.3">
      <c r="A8" s="17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1"/>
      <c r="R8" s="23"/>
      <c r="S8" s="23"/>
      <c r="T8" s="23"/>
      <c r="U8" s="23"/>
      <c r="V8" s="23"/>
    </row>
    <row r="9" spans="1:22" ht="27" customHeight="1" x14ac:dyDescent="0.25">
      <c r="A9" s="18"/>
      <c r="B9" s="54" t="s">
        <v>16</v>
      </c>
      <c r="C9" s="54"/>
      <c r="D9" s="54"/>
      <c r="E9" s="54"/>
      <c r="F9" s="54"/>
      <c r="G9" s="54"/>
      <c r="H9" s="54"/>
      <c r="I9" s="42">
        <f>N7</f>
        <v>62700</v>
      </c>
      <c r="J9" s="27" t="s">
        <v>17</v>
      </c>
      <c r="K9" s="43"/>
      <c r="L9" s="43"/>
      <c r="M9" s="43"/>
      <c r="N9" s="41"/>
      <c r="R9" s="23"/>
      <c r="S9" s="23"/>
      <c r="T9" s="23"/>
      <c r="U9" s="23"/>
      <c r="V9" s="23"/>
    </row>
    <row r="10" spans="1:22" ht="63.75" customHeight="1" x14ac:dyDescent="0.25">
      <c r="A10" s="59" t="s">
        <v>14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R10" s="23"/>
      <c r="S10" s="24"/>
      <c r="T10" s="24"/>
      <c r="U10" s="24"/>
      <c r="V10" s="23"/>
    </row>
    <row r="11" spans="1:22" s="8" customFormat="1" ht="15.75" customHeight="1" x14ac:dyDescent="0.25">
      <c r="A11" s="44" t="s">
        <v>15</v>
      </c>
      <c r="B11" s="44"/>
      <c r="C11" s="45" t="s">
        <v>18</v>
      </c>
      <c r="D11" s="45"/>
      <c r="E11" s="45"/>
      <c r="F11" s="45"/>
      <c r="G11" s="45"/>
      <c r="H11" s="46"/>
      <c r="I11" s="46"/>
      <c r="J11" s="46"/>
      <c r="K11" s="46"/>
      <c r="L11" s="46"/>
      <c r="M11" s="46"/>
      <c r="N11" s="46"/>
      <c r="R11" s="25"/>
      <c r="S11" s="25"/>
      <c r="T11" s="25"/>
      <c r="U11" s="25"/>
      <c r="V11" s="25"/>
    </row>
    <row r="12" spans="1:22" s="13" customFormat="1" ht="15.75" x14ac:dyDescent="0.25">
      <c r="A12" s="60"/>
      <c r="B12" s="60"/>
      <c r="C12" s="60"/>
      <c r="D12" s="9"/>
      <c r="E12" s="10"/>
      <c r="F12" s="11"/>
      <c r="G12" s="12"/>
      <c r="R12" s="26"/>
      <c r="S12" s="26"/>
      <c r="T12" s="26"/>
      <c r="U12" s="26"/>
      <c r="V12" s="26"/>
    </row>
    <row r="13" spans="1:22" s="13" customFormat="1" ht="15.75" x14ac:dyDescent="0.25">
      <c r="A13" s="14"/>
      <c r="B13" s="14"/>
      <c r="C13" s="14"/>
      <c r="D13" s="9"/>
      <c r="E13" s="10"/>
      <c r="F13" s="11"/>
      <c r="G13" s="12"/>
      <c r="R13" s="26"/>
      <c r="S13" s="24"/>
      <c r="T13" s="24"/>
      <c r="U13" s="24"/>
      <c r="V13" s="26"/>
    </row>
    <row r="14" spans="1:22" s="13" customFormat="1" ht="11.25" customHeight="1" x14ac:dyDescent="0.25">
      <c r="A14" s="14"/>
      <c r="B14" s="14"/>
      <c r="C14" s="14"/>
      <c r="D14" s="9"/>
      <c r="E14" s="10"/>
      <c r="F14" s="11"/>
      <c r="G14" s="12"/>
      <c r="R14" s="26"/>
      <c r="S14" s="26"/>
      <c r="T14" s="26"/>
      <c r="U14" s="26"/>
      <c r="V14" s="26"/>
    </row>
    <row r="15" spans="1:22" s="8" customFormat="1" ht="19.5" customHeight="1" x14ac:dyDescent="0.25">
      <c r="A15" s="58"/>
      <c r="B15" s="58"/>
      <c r="C15" s="7"/>
      <c r="D15" s="7"/>
      <c r="E15" s="15"/>
      <c r="F15" s="7"/>
      <c r="R15" s="25"/>
      <c r="S15" s="25"/>
      <c r="T15" s="25"/>
      <c r="U15" s="25"/>
      <c r="V15" s="25"/>
    </row>
    <row r="16" spans="1:22" x14ac:dyDescent="0.25">
      <c r="R16" s="23"/>
      <c r="S16" s="23"/>
      <c r="T16" s="23"/>
      <c r="U16" s="23"/>
      <c r="V16" s="23"/>
    </row>
    <row r="17" spans="2:22" x14ac:dyDescent="0.25">
      <c r="R17" s="23"/>
      <c r="S17" s="23"/>
      <c r="T17" s="23"/>
      <c r="U17" s="23"/>
      <c r="V17" s="23"/>
    </row>
    <row r="18" spans="2:22" ht="15.75" x14ac:dyDescent="0.25">
      <c r="B18" s="53"/>
      <c r="C18" s="53"/>
      <c r="D18" s="53"/>
      <c r="E18" s="53"/>
      <c r="F18" s="53"/>
      <c r="G18" s="53"/>
      <c r="H18" s="53"/>
    </row>
  </sheetData>
  <mergeCells count="16">
    <mergeCell ref="A1:N1"/>
    <mergeCell ref="A2:A3"/>
    <mergeCell ref="B2:B3"/>
    <mergeCell ref="C2:C3"/>
    <mergeCell ref="D2:D3"/>
    <mergeCell ref="E2:G2"/>
    <mergeCell ref="H2:J2"/>
    <mergeCell ref="K2:N2"/>
    <mergeCell ref="B7:M7"/>
    <mergeCell ref="B18:H18"/>
    <mergeCell ref="B9:H9"/>
    <mergeCell ref="C4:D4"/>
    <mergeCell ref="H4:N4"/>
    <mergeCell ref="A15:B15"/>
    <mergeCell ref="A10:N10"/>
    <mergeCell ref="A12:C12"/>
  </mergeCells>
  <phoneticPr fontId="16" type="noConversion"/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TYL</dc:creator>
  <cp:lastModifiedBy>Inspektor</cp:lastModifiedBy>
  <cp:lastPrinted>2019-11-08T12:20:43Z</cp:lastPrinted>
  <dcterms:created xsi:type="dcterms:W3CDTF">2014-10-23T05:26:17Z</dcterms:created>
  <dcterms:modified xsi:type="dcterms:W3CDTF">2026-06-02T06:14:36Z</dcterms:modified>
</cp:coreProperties>
</file>