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K17" i="1" s="1"/>
  <c r="I24" i="1"/>
  <c r="H24" i="1"/>
  <c r="K24" i="1" s="1"/>
  <c r="I23" i="1"/>
  <c r="H23" i="1"/>
  <c r="K23" i="1" s="1"/>
  <c r="I16" i="1"/>
  <c r="H16" i="1"/>
  <c r="K16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K30" i="1" l="1"/>
  <c r="J11" i="1"/>
  <c r="J17" i="1"/>
  <c r="J24" i="1"/>
  <c r="J23" i="1"/>
  <c r="J16" i="1"/>
  <c r="J29" i="1"/>
  <c r="J28" i="1"/>
  <c r="J27" i="1"/>
  <c r="J26" i="1"/>
  <c r="J25" i="1"/>
  <c r="J22" i="1"/>
  <c r="J21" i="1"/>
  <c r="J20" i="1"/>
  <c r="J19" i="1"/>
  <c r="J18" i="1"/>
  <c r="J15" i="1"/>
  <c r="J14" i="1"/>
  <c r="J13" i="1"/>
  <c r="J12" i="1"/>
  <c r="J10" i="1"/>
</calcChain>
</file>

<file path=xl/sharedStrings.xml><?xml version="1.0" encoding="utf-8"?>
<sst xmlns="http://schemas.openxmlformats.org/spreadsheetml/2006/main" count="70" uniqueCount="51">
  <si>
    <t xml:space="preserve">Обоснование начальной (максимальной) цены контракта </t>
  </si>
  <si>
    <t>(указывается объект закупки)</t>
  </si>
  <si>
    <t>Определение и обоснование начальной (максимальной) цены контракта (далее - НМЦК) проведено в соответствии со ст.22 Федерального закона от 05.04.2013 № 44-ФЗ и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Используемый метод определения НМЦК с обоснованием: метод сопоставимых рыночных цен — приоритетный.</t>
  </si>
  <si>
    <t xml:space="preserve">В целях получения ценовой информации в отношении товара для определения начальной (максимальной) цены контракта заказчиком:                                                                                                                </t>
  </si>
  <si>
    <t>- Направлены запросы о предоставлении ценовой информации поставщикам, обладающим опытом поставок соответствующего товара, информация о которых имеется в свободном доступе.</t>
  </si>
  <si>
    <t>№</t>
  </si>
  <si>
    <t>Ед. изм</t>
  </si>
  <si>
    <t>Кол-во</t>
  </si>
  <si>
    <t>Ценовая информация (руб./ед.изм.)</t>
  </si>
  <si>
    <t>Оценка однородности совокупности значений выявленных цен</t>
  </si>
  <si>
    <t>НМЦК, руб.</t>
  </si>
  <si>
    <t xml:space="preserve">Средняя арифметическая цена за единицу    </t>
  </si>
  <si>
    <t>Среднее квадратичное отклонение</t>
  </si>
  <si>
    <r>
      <t>Коэффициент вариации цен</t>
    </r>
    <r>
      <rPr>
        <sz val="8"/>
        <rFont val="Times New Roman"/>
        <family val="1"/>
        <charset val="204"/>
      </rPr>
      <t xml:space="preserve"> (%)</t>
    </r>
    <r>
      <rPr>
        <i/>
        <sz val="8"/>
        <rFont val="Times New Roman"/>
        <family val="1"/>
        <charset val="204"/>
      </rPr>
      <t xml:space="preserve"> (не должен превышать 33 %)</t>
    </r>
  </si>
  <si>
    <t>ИТОГО НМЦК, руб.:</t>
  </si>
  <si>
    <t>Реквизиты предложений с ценовой информацией, на основании которых произведен расчет начальной (максимальной) цены контракта:</t>
  </si>
  <si>
    <t>(должность, Ф.И.О. исполнителя)</t>
  </si>
  <si>
    <t>(подпись)</t>
  </si>
  <si>
    <t>экономист в сфере закупок:</t>
  </si>
  <si>
    <t>Полковникова С.А.</t>
  </si>
  <si>
    <t xml:space="preserve"> контактный телефон исполнителя: 8(423) 224-02-58</t>
  </si>
  <si>
    <t>Наименование товара                             в соответствии с КТРУ                       (при наличии)</t>
  </si>
  <si>
    <t>шт.</t>
  </si>
  <si>
    <t>Коммерческое предложение от 25.03.2026 № ЦБ-634</t>
  </si>
  <si>
    <t>Коммерческое предложение от 25.03.2026 № б/н</t>
  </si>
  <si>
    <t>специальное чистящее средство на водной основе для удаления запаха</t>
  </si>
  <si>
    <t>жидкое мыло антибактериальное (5 л.)</t>
  </si>
  <si>
    <t>бутылка</t>
  </si>
  <si>
    <t>мыло туалетное (90 гр.)</t>
  </si>
  <si>
    <t>жидкое мыло хозяйственное (5 л.)</t>
  </si>
  <si>
    <t>двухслойные бумажные салфетки</t>
  </si>
  <si>
    <t>упаковка</t>
  </si>
  <si>
    <t>туалетная бумага на втулке</t>
  </si>
  <si>
    <t>бумага туалетная для диспенсера</t>
  </si>
  <si>
    <t>полотенце бумажное</t>
  </si>
  <si>
    <t>мешки для мусора                        (30 литров)</t>
  </si>
  <si>
    <t>мешки для мусора                        (120 литров)</t>
  </si>
  <si>
    <t>освежитель воздука</t>
  </si>
  <si>
    <t>густой гель для туалета с хлором</t>
  </si>
  <si>
    <t>средство для мытья пола                 (5 л.)</t>
  </si>
  <si>
    <t>средство для мытья кафеля, сантехники (5 л.)</t>
  </si>
  <si>
    <t>чистящий порошок "суржа"</t>
  </si>
  <si>
    <t>средство для акриловых ванн</t>
  </si>
  <si>
    <t>чистящий порошок "пемолюкс" без хлора</t>
  </si>
  <si>
    <t>перчатки резиновые,                размер М</t>
  </si>
  <si>
    <t>салфетки махровые</t>
  </si>
  <si>
    <t>на поставку хозяйственных товаров</t>
  </si>
  <si>
    <t>Источник № 3: Коммерческое предложение от 21.05.2026 № б/н</t>
  </si>
  <si>
    <t>Источник № 2: Коммерческое предложение от 21.05.2026 № 2105-35/578</t>
  </si>
  <si>
    <t>Источник № 1: Коммерческое предложение от 20.05.2026 № УТ-133</t>
  </si>
  <si>
    <t>“27”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</si>
</sst>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[Red]\(#,##0.00\)"/>
    <numFmt numFmtId="165" formatCode="0.000000"/>
  </numFmts>
  <fonts count="2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PT Astra Serif"/>
      <family val="1"/>
      <charset val="1"/>
    </font>
    <font>
      <sz val="10"/>
      <color theme="1"/>
      <name val="Calibri"/>
      <family val="2"/>
      <scheme val="minor"/>
    </font>
    <font>
      <sz val="10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u/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6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2" fontId="14" fillId="0" borderId="9">
      <alignment horizontal="center" vertical="center" shrinkToFit="1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" fillId="0" borderId="0" xfId="0" applyNumberFormat="1" applyFont="1"/>
    <xf numFmtId="0" fontId="7" fillId="0" borderId="4" xfId="0" applyFon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9" fillId="0" borderId="0" xfId="0" applyFont="1"/>
    <xf numFmtId="4" fontId="11" fillId="0" borderId="0" xfId="0" applyNumberFormat="1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165" fontId="1" fillId="0" borderId="0" xfId="0" applyNumberFormat="1" applyFont="1"/>
    <xf numFmtId="4" fontId="15" fillId="0" borderId="7" xfId="0" applyNumberFormat="1" applyFont="1" applyBorder="1" applyAlignment="1">
      <alignment horizontal="center" vertical="top" wrapText="1"/>
    </xf>
    <xf numFmtId="4" fontId="7" fillId="0" borderId="0" xfId="0" applyNumberFormat="1" applyFont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vertical="top" wrapText="1"/>
    </xf>
    <xf numFmtId="0" fontId="19" fillId="0" borderId="5" xfId="0" applyFont="1" applyBorder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top" wrapText="1"/>
    </xf>
    <xf numFmtId="0" fontId="10" fillId="0" borderId="5" xfId="0" applyFont="1" applyBorder="1"/>
  </cellXfs>
  <cellStyles count="2">
    <cellStyle name="xl190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1"/>
  <sheetViews>
    <sheetView tabSelected="1" workbookViewId="0">
      <selection activeCell="D21" sqref="D21"/>
    </sheetView>
  </sheetViews>
  <sheetFormatPr defaultColWidth="8.7109375" defaultRowHeight="15.75"/>
  <cols>
    <col min="1" max="1" width="3" style="1" customWidth="1"/>
    <col min="2" max="2" width="24.28515625" style="1" customWidth="1"/>
    <col min="3" max="3" width="8.7109375" style="1" customWidth="1"/>
    <col min="4" max="4" width="7.5703125" style="1" customWidth="1"/>
    <col min="5" max="5" width="11.28515625" style="1" customWidth="1"/>
    <col min="6" max="7" width="11.42578125" style="1" customWidth="1"/>
    <col min="8" max="8" width="12.7109375" style="20" customWidth="1"/>
    <col min="9" max="9" width="12" style="1" customWidth="1"/>
    <col min="10" max="10" width="12.42578125" style="1" customWidth="1"/>
    <col min="11" max="11" width="18.5703125" style="1" customWidth="1"/>
    <col min="12" max="13" width="5.85546875" style="2" customWidth="1"/>
    <col min="14" max="16" width="9" style="2" customWidth="1"/>
    <col min="17" max="228" width="9" style="1" customWidth="1"/>
    <col min="229" max="231" width="8.7109375" style="1"/>
    <col min="232" max="236" width="8.7109375" style="3"/>
    <col min="237" max="237" width="3" style="3" customWidth="1"/>
    <col min="238" max="238" width="29.42578125" style="3" customWidth="1"/>
    <col min="239" max="240" width="5.7109375" style="3" customWidth="1"/>
    <col min="241" max="242" width="12.28515625" style="3" customWidth="1"/>
    <col min="243" max="243" width="12.7109375" style="3" customWidth="1"/>
    <col min="244" max="244" width="24.140625" style="3" customWidth="1"/>
    <col min="245" max="245" width="15.28515625" style="3" customWidth="1"/>
    <col min="246" max="246" width="14.140625" style="3" customWidth="1"/>
    <col min="247" max="247" width="26.140625" style="3" customWidth="1"/>
    <col min="248" max="248" width="9" style="3" customWidth="1"/>
    <col min="249" max="249" width="26.7109375" style="3" customWidth="1"/>
    <col min="250" max="484" width="9" style="3" customWidth="1"/>
    <col min="485" max="492" width="8.7109375" style="3"/>
    <col min="493" max="493" width="3" style="3" customWidth="1"/>
    <col min="494" max="494" width="29.42578125" style="3" customWidth="1"/>
    <col min="495" max="496" width="5.7109375" style="3" customWidth="1"/>
    <col min="497" max="498" width="12.28515625" style="3" customWidth="1"/>
    <col min="499" max="499" width="12.7109375" style="3" customWidth="1"/>
    <col min="500" max="500" width="24.140625" style="3" customWidth="1"/>
    <col min="501" max="501" width="15.28515625" style="3" customWidth="1"/>
    <col min="502" max="502" width="14.140625" style="3" customWidth="1"/>
    <col min="503" max="503" width="26.140625" style="3" customWidth="1"/>
    <col min="504" max="504" width="9" style="3" customWidth="1"/>
    <col min="505" max="505" width="26.7109375" style="3" customWidth="1"/>
    <col min="506" max="740" width="9" style="3" customWidth="1"/>
    <col min="741" max="748" width="8.7109375" style="3"/>
    <col min="749" max="749" width="3" style="3" customWidth="1"/>
    <col min="750" max="750" width="29.42578125" style="3" customWidth="1"/>
    <col min="751" max="752" width="5.7109375" style="3" customWidth="1"/>
    <col min="753" max="754" width="12.28515625" style="3" customWidth="1"/>
    <col min="755" max="755" width="12.7109375" style="3" customWidth="1"/>
    <col min="756" max="756" width="24.140625" style="3" customWidth="1"/>
    <col min="757" max="757" width="15.28515625" style="3" customWidth="1"/>
    <col min="758" max="758" width="14.140625" style="3" customWidth="1"/>
    <col min="759" max="759" width="26.140625" style="3" customWidth="1"/>
    <col min="760" max="760" width="9" style="3" customWidth="1"/>
    <col min="761" max="761" width="26.7109375" style="3" customWidth="1"/>
    <col min="762" max="996" width="9" style="3" customWidth="1"/>
    <col min="997" max="1004" width="8.7109375" style="3"/>
    <col min="1005" max="1005" width="3" style="3" customWidth="1"/>
    <col min="1006" max="1006" width="29.42578125" style="3" customWidth="1"/>
    <col min="1007" max="1008" width="5.7109375" style="3" customWidth="1"/>
    <col min="1009" max="1010" width="12.28515625" style="3" customWidth="1"/>
    <col min="1011" max="1011" width="12.7109375" style="3" customWidth="1"/>
    <col min="1012" max="1012" width="24.140625" style="3" customWidth="1"/>
    <col min="1013" max="1013" width="15.28515625" style="3" customWidth="1"/>
    <col min="1014" max="1014" width="14.140625" style="3" customWidth="1"/>
    <col min="1015" max="1015" width="26.140625" style="3" customWidth="1"/>
    <col min="1016" max="1016" width="9" style="3" customWidth="1"/>
    <col min="1017" max="1017" width="26.7109375" style="3" customWidth="1"/>
    <col min="1018" max="1252" width="9" style="3" customWidth="1"/>
    <col min="1253" max="1260" width="8.7109375" style="3"/>
    <col min="1261" max="1261" width="3" style="3" customWidth="1"/>
    <col min="1262" max="1262" width="29.42578125" style="3" customWidth="1"/>
    <col min="1263" max="1264" width="5.7109375" style="3" customWidth="1"/>
    <col min="1265" max="1266" width="12.28515625" style="3" customWidth="1"/>
    <col min="1267" max="1267" width="12.7109375" style="3" customWidth="1"/>
    <col min="1268" max="1268" width="24.140625" style="3" customWidth="1"/>
    <col min="1269" max="1269" width="15.28515625" style="3" customWidth="1"/>
    <col min="1270" max="1270" width="14.140625" style="3" customWidth="1"/>
    <col min="1271" max="1271" width="26.140625" style="3" customWidth="1"/>
    <col min="1272" max="1272" width="9" style="3" customWidth="1"/>
    <col min="1273" max="1273" width="26.7109375" style="3" customWidth="1"/>
    <col min="1274" max="1508" width="9" style="3" customWidth="1"/>
    <col min="1509" max="1516" width="8.7109375" style="3"/>
    <col min="1517" max="1517" width="3" style="3" customWidth="1"/>
    <col min="1518" max="1518" width="29.42578125" style="3" customWidth="1"/>
    <col min="1519" max="1520" width="5.7109375" style="3" customWidth="1"/>
    <col min="1521" max="1522" width="12.28515625" style="3" customWidth="1"/>
    <col min="1523" max="1523" width="12.7109375" style="3" customWidth="1"/>
    <col min="1524" max="1524" width="24.140625" style="3" customWidth="1"/>
    <col min="1525" max="1525" width="15.28515625" style="3" customWidth="1"/>
    <col min="1526" max="1526" width="14.140625" style="3" customWidth="1"/>
    <col min="1527" max="1527" width="26.140625" style="3" customWidth="1"/>
    <col min="1528" max="1528" width="9" style="3" customWidth="1"/>
    <col min="1529" max="1529" width="26.7109375" style="3" customWidth="1"/>
    <col min="1530" max="1764" width="9" style="3" customWidth="1"/>
    <col min="1765" max="1772" width="8.7109375" style="3"/>
    <col min="1773" max="1773" width="3" style="3" customWidth="1"/>
    <col min="1774" max="1774" width="29.42578125" style="3" customWidth="1"/>
    <col min="1775" max="1776" width="5.7109375" style="3" customWidth="1"/>
    <col min="1777" max="1778" width="12.28515625" style="3" customWidth="1"/>
    <col min="1779" max="1779" width="12.7109375" style="3" customWidth="1"/>
    <col min="1780" max="1780" width="24.140625" style="3" customWidth="1"/>
    <col min="1781" max="1781" width="15.28515625" style="3" customWidth="1"/>
    <col min="1782" max="1782" width="14.140625" style="3" customWidth="1"/>
    <col min="1783" max="1783" width="26.140625" style="3" customWidth="1"/>
    <col min="1784" max="1784" width="9" style="3" customWidth="1"/>
    <col min="1785" max="1785" width="26.7109375" style="3" customWidth="1"/>
    <col min="1786" max="2020" width="9" style="3" customWidth="1"/>
    <col min="2021" max="2028" width="8.7109375" style="3"/>
    <col min="2029" max="2029" width="3" style="3" customWidth="1"/>
    <col min="2030" max="2030" width="29.42578125" style="3" customWidth="1"/>
    <col min="2031" max="2032" width="5.7109375" style="3" customWidth="1"/>
    <col min="2033" max="2034" width="12.28515625" style="3" customWidth="1"/>
    <col min="2035" max="2035" width="12.7109375" style="3" customWidth="1"/>
    <col min="2036" max="2036" width="24.140625" style="3" customWidth="1"/>
    <col min="2037" max="2037" width="15.28515625" style="3" customWidth="1"/>
    <col min="2038" max="2038" width="14.140625" style="3" customWidth="1"/>
    <col min="2039" max="2039" width="26.140625" style="3" customWidth="1"/>
    <col min="2040" max="2040" width="9" style="3" customWidth="1"/>
    <col min="2041" max="2041" width="26.7109375" style="3" customWidth="1"/>
    <col min="2042" max="2276" width="9" style="3" customWidth="1"/>
    <col min="2277" max="2284" width="8.7109375" style="3"/>
    <col min="2285" max="2285" width="3" style="3" customWidth="1"/>
    <col min="2286" max="2286" width="29.42578125" style="3" customWidth="1"/>
    <col min="2287" max="2288" width="5.7109375" style="3" customWidth="1"/>
    <col min="2289" max="2290" width="12.28515625" style="3" customWidth="1"/>
    <col min="2291" max="2291" width="12.7109375" style="3" customWidth="1"/>
    <col min="2292" max="2292" width="24.140625" style="3" customWidth="1"/>
    <col min="2293" max="2293" width="15.28515625" style="3" customWidth="1"/>
    <col min="2294" max="2294" width="14.140625" style="3" customWidth="1"/>
    <col min="2295" max="2295" width="26.140625" style="3" customWidth="1"/>
    <col min="2296" max="2296" width="9" style="3" customWidth="1"/>
    <col min="2297" max="2297" width="26.7109375" style="3" customWidth="1"/>
    <col min="2298" max="2532" width="9" style="3" customWidth="1"/>
    <col min="2533" max="2540" width="8.7109375" style="3"/>
    <col min="2541" max="2541" width="3" style="3" customWidth="1"/>
    <col min="2542" max="2542" width="29.42578125" style="3" customWidth="1"/>
    <col min="2543" max="2544" width="5.7109375" style="3" customWidth="1"/>
    <col min="2545" max="2546" width="12.28515625" style="3" customWidth="1"/>
    <col min="2547" max="2547" width="12.7109375" style="3" customWidth="1"/>
    <col min="2548" max="2548" width="24.140625" style="3" customWidth="1"/>
    <col min="2549" max="2549" width="15.28515625" style="3" customWidth="1"/>
    <col min="2550" max="2550" width="14.140625" style="3" customWidth="1"/>
    <col min="2551" max="2551" width="26.140625" style="3" customWidth="1"/>
    <col min="2552" max="2552" width="9" style="3" customWidth="1"/>
    <col min="2553" max="2553" width="26.7109375" style="3" customWidth="1"/>
    <col min="2554" max="2788" width="9" style="3" customWidth="1"/>
    <col min="2789" max="2796" width="8.7109375" style="3"/>
    <col min="2797" max="2797" width="3" style="3" customWidth="1"/>
    <col min="2798" max="2798" width="29.42578125" style="3" customWidth="1"/>
    <col min="2799" max="2800" width="5.7109375" style="3" customWidth="1"/>
    <col min="2801" max="2802" width="12.28515625" style="3" customWidth="1"/>
    <col min="2803" max="2803" width="12.7109375" style="3" customWidth="1"/>
    <col min="2804" max="2804" width="24.140625" style="3" customWidth="1"/>
    <col min="2805" max="2805" width="15.28515625" style="3" customWidth="1"/>
    <col min="2806" max="2806" width="14.140625" style="3" customWidth="1"/>
    <col min="2807" max="2807" width="26.140625" style="3" customWidth="1"/>
    <col min="2808" max="2808" width="9" style="3" customWidth="1"/>
    <col min="2809" max="2809" width="26.7109375" style="3" customWidth="1"/>
    <col min="2810" max="3044" width="9" style="3" customWidth="1"/>
    <col min="3045" max="3052" width="8.7109375" style="3"/>
    <col min="3053" max="3053" width="3" style="3" customWidth="1"/>
    <col min="3054" max="3054" width="29.42578125" style="3" customWidth="1"/>
    <col min="3055" max="3056" width="5.7109375" style="3" customWidth="1"/>
    <col min="3057" max="3058" width="12.28515625" style="3" customWidth="1"/>
    <col min="3059" max="3059" width="12.7109375" style="3" customWidth="1"/>
    <col min="3060" max="3060" width="24.140625" style="3" customWidth="1"/>
    <col min="3061" max="3061" width="15.28515625" style="3" customWidth="1"/>
    <col min="3062" max="3062" width="14.140625" style="3" customWidth="1"/>
    <col min="3063" max="3063" width="26.140625" style="3" customWidth="1"/>
    <col min="3064" max="3064" width="9" style="3" customWidth="1"/>
    <col min="3065" max="3065" width="26.7109375" style="3" customWidth="1"/>
    <col min="3066" max="3300" width="9" style="3" customWidth="1"/>
    <col min="3301" max="3308" width="8.7109375" style="3"/>
    <col min="3309" max="3309" width="3" style="3" customWidth="1"/>
    <col min="3310" max="3310" width="29.42578125" style="3" customWidth="1"/>
    <col min="3311" max="3312" width="5.7109375" style="3" customWidth="1"/>
    <col min="3313" max="3314" width="12.28515625" style="3" customWidth="1"/>
    <col min="3315" max="3315" width="12.7109375" style="3" customWidth="1"/>
    <col min="3316" max="3316" width="24.140625" style="3" customWidth="1"/>
    <col min="3317" max="3317" width="15.28515625" style="3" customWidth="1"/>
    <col min="3318" max="3318" width="14.140625" style="3" customWidth="1"/>
    <col min="3319" max="3319" width="26.140625" style="3" customWidth="1"/>
    <col min="3320" max="3320" width="9" style="3" customWidth="1"/>
    <col min="3321" max="3321" width="26.7109375" style="3" customWidth="1"/>
    <col min="3322" max="3556" width="9" style="3" customWidth="1"/>
    <col min="3557" max="3564" width="8.7109375" style="3"/>
    <col min="3565" max="3565" width="3" style="3" customWidth="1"/>
    <col min="3566" max="3566" width="29.42578125" style="3" customWidth="1"/>
    <col min="3567" max="3568" width="5.7109375" style="3" customWidth="1"/>
    <col min="3569" max="3570" width="12.28515625" style="3" customWidth="1"/>
    <col min="3571" max="3571" width="12.7109375" style="3" customWidth="1"/>
    <col min="3572" max="3572" width="24.140625" style="3" customWidth="1"/>
    <col min="3573" max="3573" width="15.28515625" style="3" customWidth="1"/>
    <col min="3574" max="3574" width="14.140625" style="3" customWidth="1"/>
    <col min="3575" max="3575" width="26.140625" style="3" customWidth="1"/>
    <col min="3576" max="3576" width="9" style="3" customWidth="1"/>
    <col min="3577" max="3577" width="26.7109375" style="3" customWidth="1"/>
    <col min="3578" max="3812" width="9" style="3" customWidth="1"/>
    <col min="3813" max="3820" width="8.7109375" style="3"/>
    <col min="3821" max="3821" width="3" style="3" customWidth="1"/>
    <col min="3822" max="3822" width="29.42578125" style="3" customWidth="1"/>
    <col min="3823" max="3824" width="5.7109375" style="3" customWidth="1"/>
    <col min="3825" max="3826" width="12.28515625" style="3" customWidth="1"/>
    <col min="3827" max="3827" width="12.7109375" style="3" customWidth="1"/>
    <col min="3828" max="3828" width="24.140625" style="3" customWidth="1"/>
    <col min="3829" max="3829" width="15.28515625" style="3" customWidth="1"/>
    <col min="3830" max="3830" width="14.140625" style="3" customWidth="1"/>
    <col min="3831" max="3831" width="26.140625" style="3" customWidth="1"/>
    <col min="3832" max="3832" width="9" style="3" customWidth="1"/>
    <col min="3833" max="3833" width="26.7109375" style="3" customWidth="1"/>
    <col min="3834" max="4068" width="9" style="3" customWidth="1"/>
    <col min="4069" max="4076" width="8.7109375" style="3"/>
    <col min="4077" max="4077" width="3" style="3" customWidth="1"/>
    <col min="4078" max="4078" width="29.42578125" style="3" customWidth="1"/>
    <col min="4079" max="4080" width="5.7109375" style="3" customWidth="1"/>
    <col min="4081" max="4082" width="12.28515625" style="3" customWidth="1"/>
    <col min="4083" max="4083" width="12.7109375" style="3" customWidth="1"/>
    <col min="4084" max="4084" width="24.140625" style="3" customWidth="1"/>
    <col min="4085" max="4085" width="15.28515625" style="3" customWidth="1"/>
    <col min="4086" max="4086" width="14.140625" style="3" customWidth="1"/>
    <col min="4087" max="4087" width="26.140625" style="3" customWidth="1"/>
    <col min="4088" max="4088" width="9" style="3" customWidth="1"/>
    <col min="4089" max="4089" width="26.7109375" style="3" customWidth="1"/>
    <col min="4090" max="4324" width="9" style="3" customWidth="1"/>
    <col min="4325" max="4332" width="8.7109375" style="3"/>
    <col min="4333" max="4333" width="3" style="3" customWidth="1"/>
    <col min="4334" max="4334" width="29.42578125" style="3" customWidth="1"/>
    <col min="4335" max="4336" width="5.7109375" style="3" customWidth="1"/>
    <col min="4337" max="4338" width="12.28515625" style="3" customWidth="1"/>
    <col min="4339" max="4339" width="12.7109375" style="3" customWidth="1"/>
    <col min="4340" max="4340" width="24.140625" style="3" customWidth="1"/>
    <col min="4341" max="4341" width="15.28515625" style="3" customWidth="1"/>
    <col min="4342" max="4342" width="14.140625" style="3" customWidth="1"/>
    <col min="4343" max="4343" width="26.140625" style="3" customWidth="1"/>
    <col min="4344" max="4344" width="9" style="3" customWidth="1"/>
    <col min="4345" max="4345" width="26.7109375" style="3" customWidth="1"/>
    <col min="4346" max="4580" width="9" style="3" customWidth="1"/>
    <col min="4581" max="4588" width="8.7109375" style="3"/>
    <col min="4589" max="4589" width="3" style="3" customWidth="1"/>
    <col min="4590" max="4590" width="29.42578125" style="3" customWidth="1"/>
    <col min="4591" max="4592" width="5.7109375" style="3" customWidth="1"/>
    <col min="4593" max="4594" width="12.28515625" style="3" customWidth="1"/>
    <col min="4595" max="4595" width="12.7109375" style="3" customWidth="1"/>
    <col min="4596" max="4596" width="24.140625" style="3" customWidth="1"/>
    <col min="4597" max="4597" width="15.28515625" style="3" customWidth="1"/>
    <col min="4598" max="4598" width="14.140625" style="3" customWidth="1"/>
    <col min="4599" max="4599" width="26.140625" style="3" customWidth="1"/>
    <col min="4600" max="4600" width="9" style="3" customWidth="1"/>
    <col min="4601" max="4601" width="26.7109375" style="3" customWidth="1"/>
    <col min="4602" max="4836" width="9" style="3" customWidth="1"/>
    <col min="4837" max="4844" width="8.7109375" style="3"/>
    <col min="4845" max="4845" width="3" style="3" customWidth="1"/>
    <col min="4846" max="4846" width="29.42578125" style="3" customWidth="1"/>
    <col min="4847" max="4848" width="5.7109375" style="3" customWidth="1"/>
    <col min="4849" max="4850" width="12.28515625" style="3" customWidth="1"/>
    <col min="4851" max="4851" width="12.7109375" style="3" customWidth="1"/>
    <col min="4852" max="4852" width="24.140625" style="3" customWidth="1"/>
    <col min="4853" max="4853" width="15.28515625" style="3" customWidth="1"/>
    <col min="4854" max="4854" width="14.140625" style="3" customWidth="1"/>
    <col min="4855" max="4855" width="26.140625" style="3" customWidth="1"/>
    <col min="4856" max="4856" width="9" style="3" customWidth="1"/>
    <col min="4857" max="4857" width="26.7109375" style="3" customWidth="1"/>
    <col min="4858" max="5092" width="9" style="3" customWidth="1"/>
    <col min="5093" max="5100" width="8.7109375" style="3"/>
    <col min="5101" max="5101" width="3" style="3" customWidth="1"/>
    <col min="5102" max="5102" width="29.42578125" style="3" customWidth="1"/>
    <col min="5103" max="5104" width="5.7109375" style="3" customWidth="1"/>
    <col min="5105" max="5106" width="12.28515625" style="3" customWidth="1"/>
    <col min="5107" max="5107" width="12.7109375" style="3" customWidth="1"/>
    <col min="5108" max="5108" width="24.140625" style="3" customWidth="1"/>
    <col min="5109" max="5109" width="15.28515625" style="3" customWidth="1"/>
    <col min="5110" max="5110" width="14.140625" style="3" customWidth="1"/>
    <col min="5111" max="5111" width="26.140625" style="3" customWidth="1"/>
    <col min="5112" max="5112" width="9" style="3" customWidth="1"/>
    <col min="5113" max="5113" width="26.7109375" style="3" customWidth="1"/>
    <col min="5114" max="5348" width="9" style="3" customWidth="1"/>
    <col min="5349" max="5356" width="8.7109375" style="3"/>
    <col min="5357" max="5357" width="3" style="3" customWidth="1"/>
    <col min="5358" max="5358" width="29.42578125" style="3" customWidth="1"/>
    <col min="5359" max="5360" width="5.7109375" style="3" customWidth="1"/>
    <col min="5361" max="5362" width="12.28515625" style="3" customWidth="1"/>
    <col min="5363" max="5363" width="12.7109375" style="3" customWidth="1"/>
    <col min="5364" max="5364" width="24.140625" style="3" customWidth="1"/>
    <col min="5365" max="5365" width="15.28515625" style="3" customWidth="1"/>
    <col min="5366" max="5366" width="14.140625" style="3" customWidth="1"/>
    <col min="5367" max="5367" width="26.140625" style="3" customWidth="1"/>
    <col min="5368" max="5368" width="9" style="3" customWidth="1"/>
    <col min="5369" max="5369" width="26.7109375" style="3" customWidth="1"/>
    <col min="5370" max="5604" width="9" style="3" customWidth="1"/>
    <col min="5605" max="5612" width="8.7109375" style="3"/>
    <col min="5613" max="5613" width="3" style="3" customWidth="1"/>
    <col min="5614" max="5614" width="29.42578125" style="3" customWidth="1"/>
    <col min="5615" max="5616" width="5.7109375" style="3" customWidth="1"/>
    <col min="5617" max="5618" width="12.28515625" style="3" customWidth="1"/>
    <col min="5619" max="5619" width="12.7109375" style="3" customWidth="1"/>
    <col min="5620" max="5620" width="24.140625" style="3" customWidth="1"/>
    <col min="5621" max="5621" width="15.28515625" style="3" customWidth="1"/>
    <col min="5622" max="5622" width="14.140625" style="3" customWidth="1"/>
    <col min="5623" max="5623" width="26.140625" style="3" customWidth="1"/>
    <col min="5624" max="5624" width="9" style="3" customWidth="1"/>
    <col min="5625" max="5625" width="26.7109375" style="3" customWidth="1"/>
    <col min="5626" max="5860" width="9" style="3" customWidth="1"/>
    <col min="5861" max="5868" width="8.7109375" style="3"/>
    <col min="5869" max="5869" width="3" style="3" customWidth="1"/>
    <col min="5870" max="5870" width="29.42578125" style="3" customWidth="1"/>
    <col min="5871" max="5872" width="5.7109375" style="3" customWidth="1"/>
    <col min="5873" max="5874" width="12.28515625" style="3" customWidth="1"/>
    <col min="5875" max="5875" width="12.7109375" style="3" customWidth="1"/>
    <col min="5876" max="5876" width="24.140625" style="3" customWidth="1"/>
    <col min="5877" max="5877" width="15.28515625" style="3" customWidth="1"/>
    <col min="5878" max="5878" width="14.140625" style="3" customWidth="1"/>
    <col min="5879" max="5879" width="26.140625" style="3" customWidth="1"/>
    <col min="5880" max="5880" width="9" style="3" customWidth="1"/>
    <col min="5881" max="5881" width="26.7109375" style="3" customWidth="1"/>
    <col min="5882" max="6116" width="9" style="3" customWidth="1"/>
    <col min="6117" max="6124" width="8.7109375" style="3"/>
    <col min="6125" max="6125" width="3" style="3" customWidth="1"/>
    <col min="6126" max="6126" width="29.42578125" style="3" customWidth="1"/>
    <col min="6127" max="6128" width="5.7109375" style="3" customWidth="1"/>
    <col min="6129" max="6130" width="12.28515625" style="3" customWidth="1"/>
    <col min="6131" max="6131" width="12.7109375" style="3" customWidth="1"/>
    <col min="6132" max="6132" width="24.140625" style="3" customWidth="1"/>
    <col min="6133" max="6133" width="15.28515625" style="3" customWidth="1"/>
    <col min="6134" max="6134" width="14.140625" style="3" customWidth="1"/>
    <col min="6135" max="6135" width="26.140625" style="3" customWidth="1"/>
    <col min="6136" max="6136" width="9" style="3" customWidth="1"/>
    <col min="6137" max="6137" width="26.7109375" style="3" customWidth="1"/>
    <col min="6138" max="6372" width="9" style="3" customWidth="1"/>
    <col min="6373" max="6380" width="8.7109375" style="3"/>
    <col min="6381" max="6381" width="3" style="3" customWidth="1"/>
    <col min="6382" max="6382" width="29.42578125" style="3" customWidth="1"/>
    <col min="6383" max="6384" width="5.7109375" style="3" customWidth="1"/>
    <col min="6385" max="6386" width="12.28515625" style="3" customWidth="1"/>
    <col min="6387" max="6387" width="12.7109375" style="3" customWidth="1"/>
    <col min="6388" max="6388" width="24.140625" style="3" customWidth="1"/>
    <col min="6389" max="6389" width="15.28515625" style="3" customWidth="1"/>
    <col min="6390" max="6390" width="14.140625" style="3" customWidth="1"/>
    <col min="6391" max="6391" width="26.140625" style="3" customWidth="1"/>
    <col min="6392" max="6392" width="9" style="3" customWidth="1"/>
    <col min="6393" max="6393" width="26.7109375" style="3" customWidth="1"/>
    <col min="6394" max="6628" width="9" style="3" customWidth="1"/>
    <col min="6629" max="6636" width="8.7109375" style="3"/>
    <col min="6637" max="6637" width="3" style="3" customWidth="1"/>
    <col min="6638" max="6638" width="29.42578125" style="3" customWidth="1"/>
    <col min="6639" max="6640" width="5.7109375" style="3" customWidth="1"/>
    <col min="6641" max="6642" width="12.28515625" style="3" customWidth="1"/>
    <col min="6643" max="6643" width="12.7109375" style="3" customWidth="1"/>
    <col min="6644" max="6644" width="24.140625" style="3" customWidth="1"/>
    <col min="6645" max="6645" width="15.28515625" style="3" customWidth="1"/>
    <col min="6646" max="6646" width="14.140625" style="3" customWidth="1"/>
    <col min="6647" max="6647" width="26.140625" style="3" customWidth="1"/>
    <col min="6648" max="6648" width="9" style="3" customWidth="1"/>
    <col min="6649" max="6649" width="26.7109375" style="3" customWidth="1"/>
    <col min="6650" max="6884" width="9" style="3" customWidth="1"/>
    <col min="6885" max="6892" width="8.7109375" style="3"/>
    <col min="6893" max="6893" width="3" style="3" customWidth="1"/>
    <col min="6894" max="6894" width="29.42578125" style="3" customWidth="1"/>
    <col min="6895" max="6896" width="5.7109375" style="3" customWidth="1"/>
    <col min="6897" max="6898" width="12.28515625" style="3" customWidth="1"/>
    <col min="6899" max="6899" width="12.7109375" style="3" customWidth="1"/>
    <col min="6900" max="6900" width="24.140625" style="3" customWidth="1"/>
    <col min="6901" max="6901" width="15.28515625" style="3" customWidth="1"/>
    <col min="6902" max="6902" width="14.140625" style="3" customWidth="1"/>
    <col min="6903" max="6903" width="26.140625" style="3" customWidth="1"/>
    <col min="6904" max="6904" width="9" style="3" customWidth="1"/>
    <col min="6905" max="6905" width="26.7109375" style="3" customWidth="1"/>
    <col min="6906" max="7140" width="9" style="3" customWidth="1"/>
    <col min="7141" max="7148" width="8.7109375" style="3"/>
    <col min="7149" max="7149" width="3" style="3" customWidth="1"/>
    <col min="7150" max="7150" width="29.42578125" style="3" customWidth="1"/>
    <col min="7151" max="7152" width="5.7109375" style="3" customWidth="1"/>
    <col min="7153" max="7154" width="12.28515625" style="3" customWidth="1"/>
    <col min="7155" max="7155" width="12.7109375" style="3" customWidth="1"/>
    <col min="7156" max="7156" width="24.140625" style="3" customWidth="1"/>
    <col min="7157" max="7157" width="15.28515625" style="3" customWidth="1"/>
    <col min="7158" max="7158" width="14.140625" style="3" customWidth="1"/>
    <col min="7159" max="7159" width="26.140625" style="3" customWidth="1"/>
    <col min="7160" max="7160" width="9" style="3" customWidth="1"/>
    <col min="7161" max="7161" width="26.7109375" style="3" customWidth="1"/>
    <col min="7162" max="7396" width="9" style="3" customWidth="1"/>
    <col min="7397" max="7404" width="8.7109375" style="3"/>
    <col min="7405" max="7405" width="3" style="3" customWidth="1"/>
    <col min="7406" max="7406" width="29.42578125" style="3" customWidth="1"/>
    <col min="7407" max="7408" width="5.7109375" style="3" customWidth="1"/>
    <col min="7409" max="7410" width="12.28515625" style="3" customWidth="1"/>
    <col min="7411" max="7411" width="12.7109375" style="3" customWidth="1"/>
    <col min="7412" max="7412" width="24.140625" style="3" customWidth="1"/>
    <col min="7413" max="7413" width="15.28515625" style="3" customWidth="1"/>
    <col min="7414" max="7414" width="14.140625" style="3" customWidth="1"/>
    <col min="7415" max="7415" width="26.140625" style="3" customWidth="1"/>
    <col min="7416" max="7416" width="9" style="3" customWidth="1"/>
    <col min="7417" max="7417" width="26.7109375" style="3" customWidth="1"/>
    <col min="7418" max="7652" width="9" style="3" customWidth="1"/>
    <col min="7653" max="7660" width="8.7109375" style="3"/>
    <col min="7661" max="7661" width="3" style="3" customWidth="1"/>
    <col min="7662" max="7662" width="29.42578125" style="3" customWidth="1"/>
    <col min="7663" max="7664" width="5.7109375" style="3" customWidth="1"/>
    <col min="7665" max="7666" width="12.28515625" style="3" customWidth="1"/>
    <col min="7667" max="7667" width="12.7109375" style="3" customWidth="1"/>
    <col min="7668" max="7668" width="24.140625" style="3" customWidth="1"/>
    <col min="7669" max="7669" width="15.28515625" style="3" customWidth="1"/>
    <col min="7670" max="7670" width="14.140625" style="3" customWidth="1"/>
    <col min="7671" max="7671" width="26.140625" style="3" customWidth="1"/>
    <col min="7672" max="7672" width="9" style="3" customWidth="1"/>
    <col min="7673" max="7673" width="26.7109375" style="3" customWidth="1"/>
    <col min="7674" max="7908" width="9" style="3" customWidth="1"/>
    <col min="7909" max="7916" width="8.7109375" style="3"/>
    <col min="7917" max="7917" width="3" style="3" customWidth="1"/>
    <col min="7918" max="7918" width="29.42578125" style="3" customWidth="1"/>
    <col min="7919" max="7920" width="5.7109375" style="3" customWidth="1"/>
    <col min="7921" max="7922" width="12.28515625" style="3" customWidth="1"/>
    <col min="7923" max="7923" width="12.7109375" style="3" customWidth="1"/>
    <col min="7924" max="7924" width="24.140625" style="3" customWidth="1"/>
    <col min="7925" max="7925" width="15.28515625" style="3" customWidth="1"/>
    <col min="7926" max="7926" width="14.140625" style="3" customWidth="1"/>
    <col min="7927" max="7927" width="26.140625" style="3" customWidth="1"/>
    <col min="7928" max="7928" width="9" style="3" customWidth="1"/>
    <col min="7929" max="7929" width="26.7109375" style="3" customWidth="1"/>
    <col min="7930" max="8164" width="9" style="3" customWidth="1"/>
    <col min="8165" max="8172" width="8.7109375" style="3"/>
    <col min="8173" max="8173" width="3" style="3" customWidth="1"/>
    <col min="8174" max="8174" width="29.42578125" style="3" customWidth="1"/>
    <col min="8175" max="8176" width="5.7109375" style="3" customWidth="1"/>
    <col min="8177" max="8178" width="12.28515625" style="3" customWidth="1"/>
    <col min="8179" max="8179" width="12.7109375" style="3" customWidth="1"/>
    <col min="8180" max="8180" width="24.140625" style="3" customWidth="1"/>
    <col min="8181" max="8181" width="15.28515625" style="3" customWidth="1"/>
    <col min="8182" max="8182" width="14.140625" style="3" customWidth="1"/>
    <col min="8183" max="8183" width="26.140625" style="3" customWidth="1"/>
    <col min="8184" max="8184" width="9" style="3" customWidth="1"/>
    <col min="8185" max="8185" width="26.7109375" style="3" customWidth="1"/>
    <col min="8186" max="8420" width="9" style="3" customWidth="1"/>
    <col min="8421" max="8428" width="8.7109375" style="3"/>
    <col min="8429" max="8429" width="3" style="3" customWidth="1"/>
    <col min="8430" max="8430" width="29.42578125" style="3" customWidth="1"/>
    <col min="8431" max="8432" width="5.7109375" style="3" customWidth="1"/>
    <col min="8433" max="8434" width="12.28515625" style="3" customWidth="1"/>
    <col min="8435" max="8435" width="12.7109375" style="3" customWidth="1"/>
    <col min="8436" max="8436" width="24.140625" style="3" customWidth="1"/>
    <col min="8437" max="8437" width="15.28515625" style="3" customWidth="1"/>
    <col min="8438" max="8438" width="14.140625" style="3" customWidth="1"/>
    <col min="8439" max="8439" width="26.140625" style="3" customWidth="1"/>
    <col min="8440" max="8440" width="9" style="3" customWidth="1"/>
    <col min="8441" max="8441" width="26.7109375" style="3" customWidth="1"/>
    <col min="8442" max="8676" width="9" style="3" customWidth="1"/>
    <col min="8677" max="8684" width="8.7109375" style="3"/>
    <col min="8685" max="8685" width="3" style="3" customWidth="1"/>
    <col min="8686" max="8686" width="29.42578125" style="3" customWidth="1"/>
    <col min="8687" max="8688" width="5.7109375" style="3" customWidth="1"/>
    <col min="8689" max="8690" width="12.28515625" style="3" customWidth="1"/>
    <col min="8691" max="8691" width="12.7109375" style="3" customWidth="1"/>
    <col min="8692" max="8692" width="24.140625" style="3" customWidth="1"/>
    <col min="8693" max="8693" width="15.28515625" style="3" customWidth="1"/>
    <col min="8694" max="8694" width="14.140625" style="3" customWidth="1"/>
    <col min="8695" max="8695" width="26.140625" style="3" customWidth="1"/>
    <col min="8696" max="8696" width="9" style="3" customWidth="1"/>
    <col min="8697" max="8697" width="26.7109375" style="3" customWidth="1"/>
    <col min="8698" max="8932" width="9" style="3" customWidth="1"/>
    <col min="8933" max="8940" width="8.7109375" style="3"/>
    <col min="8941" max="8941" width="3" style="3" customWidth="1"/>
    <col min="8942" max="8942" width="29.42578125" style="3" customWidth="1"/>
    <col min="8943" max="8944" width="5.7109375" style="3" customWidth="1"/>
    <col min="8945" max="8946" width="12.28515625" style="3" customWidth="1"/>
    <col min="8947" max="8947" width="12.7109375" style="3" customWidth="1"/>
    <col min="8948" max="8948" width="24.140625" style="3" customWidth="1"/>
    <col min="8949" max="8949" width="15.28515625" style="3" customWidth="1"/>
    <col min="8950" max="8950" width="14.140625" style="3" customWidth="1"/>
    <col min="8951" max="8951" width="26.140625" style="3" customWidth="1"/>
    <col min="8952" max="8952" width="9" style="3" customWidth="1"/>
    <col min="8953" max="8953" width="26.7109375" style="3" customWidth="1"/>
    <col min="8954" max="9188" width="9" style="3" customWidth="1"/>
    <col min="9189" max="9196" width="8.7109375" style="3"/>
    <col min="9197" max="9197" width="3" style="3" customWidth="1"/>
    <col min="9198" max="9198" width="29.42578125" style="3" customWidth="1"/>
    <col min="9199" max="9200" width="5.7109375" style="3" customWidth="1"/>
    <col min="9201" max="9202" width="12.28515625" style="3" customWidth="1"/>
    <col min="9203" max="9203" width="12.7109375" style="3" customWidth="1"/>
    <col min="9204" max="9204" width="24.140625" style="3" customWidth="1"/>
    <col min="9205" max="9205" width="15.28515625" style="3" customWidth="1"/>
    <col min="9206" max="9206" width="14.140625" style="3" customWidth="1"/>
    <col min="9207" max="9207" width="26.140625" style="3" customWidth="1"/>
    <col min="9208" max="9208" width="9" style="3" customWidth="1"/>
    <col min="9209" max="9209" width="26.7109375" style="3" customWidth="1"/>
    <col min="9210" max="9444" width="9" style="3" customWidth="1"/>
    <col min="9445" max="9452" width="8.7109375" style="3"/>
    <col min="9453" max="9453" width="3" style="3" customWidth="1"/>
    <col min="9454" max="9454" width="29.42578125" style="3" customWidth="1"/>
    <col min="9455" max="9456" width="5.7109375" style="3" customWidth="1"/>
    <col min="9457" max="9458" width="12.28515625" style="3" customWidth="1"/>
    <col min="9459" max="9459" width="12.7109375" style="3" customWidth="1"/>
    <col min="9460" max="9460" width="24.140625" style="3" customWidth="1"/>
    <col min="9461" max="9461" width="15.28515625" style="3" customWidth="1"/>
    <col min="9462" max="9462" width="14.140625" style="3" customWidth="1"/>
    <col min="9463" max="9463" width="26.140625" style="3" customWidth="1"/>
    <col min="9464" max="9464" width="9" style="3" customWidth="1"/>
    <col min="9465" max="9465" width="26.7109375" style="3" customWidth="1"/>
    <col min="9466" max="9700" width="9" style="3" customWidth="1"/>
    <col min="9701" max="9708" width="8.7109375" style="3"/>
    <col min="9709" max="9709" width="3" style="3" customWidth="1"/>
    <col min="9710" max="9710" width="29.42578125" style="3" customWidth="1"/>
    <col min="9711" max="9712" width="5.7109375" style="3" customWidth="1"/>
    <col min="9713" max="9714" width="12.28515625" style="3" customWidth="1"/>
    <col min="9715" max="9715" width="12.7109375" style="3" customWidth="1"/>
    <col min="9716" max="9716" width="24.140625" style="3" customWidth="1"/>
    <col min="9717" max="9717" width="15.28515625" style="3" customWidth="1"/>
    <col min="9718" max="9718" width="14.140625" style="3" customWidth="1"/>
    <col min="9719" max="9719" width="26.140625" style="3" customWidth="1"/>
    <col min="9720" max="9720" width="9" style="3" customWidth="1"/>
    <col min="9721" max="9721" width="26.7109375" style="3" customWidth="1"/>
    <col min="9722" max="9956" width="9" style="3" customWidth="1"/>
    <col min="9957" max="9964" width="8.7109375" style="3"/>
    <col min="9965" max="9965" width="3" style="3" customWidth="1"/>
    <col min="9966" max="9966" width="29.42578125" style="3" customWidth="1"/>
    <col min="9967" max="9968" width="5.7109375" style="3" customWidth="1"/>
    <col min="9969" max="9970" width="12.28515625" style="3" customWidth="1"/>
    <col min="9971" max="9971" width="12.7109375" style="3" customWidth="1"/>
    <col min="9972" max="9972" width="24.140625" style="3" customWidth="1"/>
    <col min="9973" max="9973" width="15.28515625" style="3" customWidth="1"/>
    <col min="9974" max="9974" width="14.140625" style="3" customWidth="1"/>
    <col min="9975" max="9975" width="26.140625" style="3" customWidth="1"/>
    <col min="9976" max="9976" width="9" style="3" customWidth="1"/>
    <col min="9977" max="9977" width="26.7109375" style="3" customWidth="1"/>
    <col min="9978" max="10212" width="9" style="3" customWidth="1"/>
    <col min="10213" max="10220" width="8.7109375" style="3"/>
    <col min="10221" max="10221" width="3" style="3" customWidth="1"/>
    <col min="10222" max="10222" width="29.42578125" style="3" customWidth="1"/>
    <col min="10223" max="10224" width="5.7109375" style="3" customWidth="1"/>
    <col min="10225" max="10226" width="12.28515625" style="3" customWidth="1"/>
    <col min="10227" max="10227" width="12.7109375" style="3" customWidth="1"/>
    <col min="10228" max="10228" width="24.140625" style="3" customWidth="1"/>
    <col min="10229" max="10229" width="15.28515625" style="3" customWidth="1"/>
    <col min="10230" max="10230" width="14.140625" style="3" customWidth="1"/>
    <col min="10231" max="10231" width="26.140625" style="3" customWidth="1"/>
    <col min="10232" max="10232" width="9" style="3" customWidth="1"/>
    <col min="10233" max="10233" width="26.7109375" style="3" customWidth="1"/>
    <col min="10234" max="10468" width="9" style="3" customWidth="1"/>
    <col min="10469" max="10476" width="8.7109375" style="3"/>
    <col min="10477" max="10477" width="3" style="3" customWidth="1"/>
    <col min="10478" max="10478" width="29.42578125" style="3" customWidth="1"/>
    <col min="10479" max="10480" width="5.7109375" style="3" customWidth="1"/>
    <col min="10481" max="10482" width="12.28515625" style="3" customWidth="1"/>
    <col min="10483" max="10483" width="12.7109375" style="3" customWidth="1"/>
    <col min="10484" max="10484" width="24.140625" style="3" customWidth="1"/>
    <col min="10485" max="10485" width="15.28515625" style="3" customWidth="1"/>
    <col min="10486" max="10486" width="14.140625" style="3" customWidth="1"/>
    <col min="10487" max="10487" width="26.140625" style="3" customWidth="1"/>
    <col min="10488" max="10488" width="9" style="3" customWidth="1"/>
    <col min="10489" max="10489" width="26.7109375" style="3" customWidth="1"/>
    <col min="10490" max="10724" width="9" style="3" customWidth="1"/>
    <col min="10725" max="10732" width="8.7109375" style="3"/>
    <col min="10733" max="10733" width="3" style="3" customWidth="1"/>
    <col min="10734" max="10734" width="29.42578125" style="3" customWidth="1"/>
    <col min="10735" max="10736" width="5.7109375" style="3" customWidth="1"/>
    <col min="10737" max="10738" width="12.28515625" style="3" customWidth="1"/>
    <col min="10739" max="10739" width="12.7109375" style="3" customWidth="1"/>
    <col min="10740" max="10740" width="24.140625" style="3" customWidth="1"/>
    <col min="10741" max="10741" width="15.28515625" style="3" customWidth="1"/>
    <col min="10742" max="10742" width="14.140625" style="3" customWidth="1"/>
    <col min="10743" max="10743" width="26.140625" style="3" customWidth="1"/>
    <col min="10744" max="10744" width="9" style="3" customWidth="1"/>
    <col min="10745" max="10745" width="26.7109375" style="3" customWidth="1"/>
    <col min="10746" max="10980" width="9" style="3" customWidth="1"/>
    <col min="10981" max="10988" width="8.7109375" style="3"/>
    <col min="10989" max="10989" width="3" style="3" customWidth="1"/>
    <col min="10990" max="10990" width="29.42578125" style="3" customWidth="1"/>
    <col min="10991" max="10992" width="5.7109375" style="3" customWidth="1"/>
    <col min="10993" max="10994" width="12.28515625" style="3" customWidth="1"/>
    <col min="10995" max="10995" width="12.7109375" style="3" customWidth="1"/>
    <col min="10996" max="10996" width="24.140625" style="3" customWidth="1"/>
    <col min="10997" max="10997" width="15.28515625" style="3" customWidth="1"/>
    <col min="10998" max="10998" width="14.140625" style="3" customWidth="1"/>
    <col min="10999" max="10999" width="26.140625" style="3" customWidth="1"/>
    <col min="11000" max="11000" width="9" style="3" customWidth="1"/>
    <col min="11001" max="11001" width="26.7109375" style="3" customWidth="1"/>
    <col min="11002" max="11236" width="9" style="3" customWidth="1"/>
    <col min="11237" max="11244" width="8.7109375" style="3"/>
    <col min="11245" max="11245" width="3" style="3" customWidth="1"/>
    <col min="11246" max="11246" width="29.42578125" style="3" customWidth="1"/>
    <col min="11247" max="11248" width="5.7109375" style="3" customWidth="1"/>
    <col min="11249" max="11250" width="12.28515625" style="3" customWidth="1"/>
    <col min="11251" max="11251" width="12.7109375" style="3" customWidth="1"/>
    <col min="11252" max="11252" width="24.140625" style="3" customWidth="1"/>
    <col min="11253" max="11253" width="15.28515625" style="3" customWidth="1"/>
    <col min="11254" max="11254" width="14.140625" style="3" customWidth="1"/>
    <col min="11255" max="11255" width="26.140625" style="3" customWidth="1"/>
    <col min="11256" max="11256" width="9" style="3" customWidth="1"/>
    <col min="11257" max="11257" width="26.7109375" style="3" customWidth="1"/>
    <col min="11258" max="11492" width="9" style="3" customWidth="1"/>
    <col min="11493" max="11500" width="8.7109375" style="3"/>
    <col min="11501" max="11501" width="3" style="3" customWidth="1"/>
    <col min="11502" max="11502" width="29.42578125" style="3" customWidth="1"/>
    <col min="11503" max="11504" width="5.7109375" style="3" customWidth="1"/>
    <col min="11505" max="11506" width="12.28515625" style="3" customWidth="1"/>
    <col min="11507" max="11507" width="12.7109375" style="3" customWidth="1"/>
    <col min="11508" max="11508" width="24.140625" style="3" customWidth="1"/>
    <col min="11509" max="11509" width="15.28515625" style="3" customWidth="1"/>
    <col min="11510" max="11510" width="14.140625" style="3" customWidth="1"/>
    <col min="11511" max="11511" width="26.140625" style="3" customWidth="1"/>
    <col min="11512" max="11512" width="9" style="3" customWidth="1"/>
    <col min="11513" max="11513" width="26.7109375" style="3" customWidth="1"/>
    <col min="11514" max="11748" width="9" style="3" customWidth="1"/>
    <col min="11749" max="11756" width="8.7109375" style="3"/>
    <col min="11757" max="11757" width="3" style="3" customWidth="1"/>
    <col min="11758" max="11758" width="29.42578125" style="3" customWidth="1"/>
    <col min="11759" max="11760" width="5.7109375" style="3" customWidth="1"/>
    <col min="11761" max="11762" width="12.28515625" style="3" customWidth="1"/>
    <col min="11763" max="11763" width="12.7109375" style="3" customWidth="1"/>
    <col min="11764" max="11764" width="24.140625" style="3" customWidth="1"/>
    <col min="11765" max="11765" width="15.28515625" style="3" customWidth="1"/>
    <col min="11766" max="11766" width="14.140625" style="3" customWidth="1"/>
    <col min="11767" max="11767" width="26.140625" style="3" customWidth="1"/>
    <col min="11768" max="11768" width="9" style="3" customWidth="1"/>
    <col min="11769" max="11769" width="26.7109375" style="3" customWidth="1"/>
    <col min="11770" max="12004" width="9" style="3" customWidth="1"/>
    <col min="12005" max="12012" width="8.7109375" style="3"/>
    <col min="12013" max="12013" width="3" style="3" customWidth="1"/>
    <col min="12014" max="12014" width="29.42578125" style="3" customWidth="1"/>
    <col min="12015" max="12016" width="5.7109375" style="3" customWidth="1"/>
    <col min="12017" max="12018" width="12.28515625" style="3" customWidth="1"/>
    <col min="12019" max="12019" width="12.7109375" style="3" customWidth="1"/>
    <col min="12020" max="12020" width="24.140625" style="3" customWidth="1"/>
    <col min="12021" max="12021" width="15.28515625" style="3" customWidth="1"/>
    <col min="12022" max="12022" width="14.140625" style="3" customWidth="1"/>
    <col min="12023" max="12023" width="26.140625" style="3" customWidth="1"/>
    <col min="12024" max="12024" width="9" style="3" customWidth="1"/>
    <col min="12025" max="12025" width="26.7109375" style="3" customWidth="1"/>
    <col min="12026" max="12260" width="9" style="3" customWidth="1"/>
    <col min="12261" max="12268" width="8.7109375" style="3"/>
    <col min="12269" max="12269" width="3" style="3" customWidth="1"/>
    <col min="12270" max="12270" width="29.42578125" style="3" customWidth="1"/>
    <col min="12271" max="12272" width="5.7109375" style="3" customWidth="1"/>
    <col min="12273" max="12274" width="12.28515625" style="3" customWidth="1"/>
    <col min="12275" max="12275" width="12.7109375" style="3" customWidth="1"/>
    <col min="12276" max="12276" width="24.140625" style="3" customWidth="1"/>
    <col min="12277" max="12277" width="15.28515625" style="3" customWidth="1"/>
    <col min="12278" max="12278" width="14.140625" style="3" customWidth="1"/>
    <col min="12279" max="12279" width="26.140625" style="3" customWidth="1"/>
    <col min="12280" max="12280" width="9" style="3" customWidth="1"/>
    <col min="12281" max="12281" width="26.7109375" style="3" customWidth="1"/>
    <col min="12282" max="12516" width="9" style="3" customWidth="1"/>
    <col min="12517" max="12524" width="8.7109375" style="3"/>
    <col min="12525" max="12525" width="3" style="3" customWidth="1"/>
    <col min="12526" max="12526" width="29.42578125" style="3" customWidth="1"/>
    <col min="12527" max="12528" width="5.7109375" style="3" customWidth="1"/>
    <col min="12529" max="12530" width="12.28515625" style="3" customWidth="1"/>
    <col min="12531" max="12531" width="12.7109375" style="3" customWidth="1"/>
    <col min="12532" max="12532" width="24.140625" style="3" customWidth="1"/>
    <col min="12533" max="12533" width="15.28515625" style="3" customWidth="1"/>
    <col min="12534" max="12534" width="14.140625" style="3" customWidth="1"/>
    <col min="12535" max="12535" width="26.140625" style="3" customWidth="1"/>
    <col min="12536" max="12536" width="9" style="3" customWidth="1"/>
    <col min="12537" max="12537" width="26.7109375" style="3" customWidth="1"/>
    <col min="12538" max="12772" width="9" style="3" customWidth="1"/>
    <col min="12773" max="12780" width="8.7109375" style="3"/>
    <col min="12781" max="12781" width="3" style="3" customWidth="1"/>
    <col min="12782" max="12782" width="29.42578125" style="3" customWidth="1"/>
    <col min="12783" max="12784" width="5.7109375" style="3" customWidth="1"/>
    <col min="12785" max="12786" width="12.28515625" style="3" customWidth="1"/>
    <col min="12787" max="12787" width="12.7109375" style="3" customWidth="1"/>
    <col min="12788" max="12788" width="24.140625" style="3" customWidth="1"/>
    <col min="12789" max="12789" width="15.28515625" style="3" customWidth="1"/>
    <col min="12790" max="12790" width="14.140625" style="3" customWidth="1"/>
    <col min="12791" max="12791" width="26.140625" style="3" customWidth="1"/>
    <col min="12792" max="12792" width="9" style="3" customWidth="1"/>
    <col min="12793" max="12793" width="26.7109375" style="3" customWidth="1"/>
    <col min="12794" max="13028" width="9" style="3" customWidth="1"/>
    <col min="13029" max="13036" width="8.7109375" style="3"/>
    <col min="13037" max="13037" width="3" style="3" customWidth="1"/>
    <col min="13038" max="13038" width="29.42578125" style="3" customWidth="1"/>
    <col min="13039" max="13040" width="5.7109375" style="3" customWidth="1"/>
    <col min="13041" max="13042" width="12.28515625" style="3" customWidth="1"/>
    <col min="13043" max="13043" width="12.7109375" style="3" customWidth="1"/>
    <col min="13044" max="13044" width="24.140625" style="3" customWidth="1"/>
    <col min="13045" max="13045" width="15.28515625" style="3" customWidth="1"/>
    <col min="13046" max="13046" width="14.140625" style="3" customWidth="1"/>
    <col min="13047" max="13047" width="26.140625" style="3" customWidth="1"/>
    <col min="13048" max="13048" width="9" style="3" customWidth="1"/>
    <col min="13049" max="13049" width="26.7109375" style="3" customWidth="1"/>
    <col min="13050" max="13284" width="9" style="3" customWidth="1"/>
    <col min="13285" max="13292" width="8.7109375" style="3"/>
    <col min="13293" max="13293" width="3" style="3" customWidth="1"/>
    <col min="13294" max="13294" width="29.42578125" style="3" customWidth="1"/>
    <col min="13295" max="13296" width="5.7109375" style="3" customWidth="1"/>
    <col min="13297" max="13298" width="12.28515625" style="3" customWidth="1"/>
    <col min="13299" max="13299" width="12.7109375" style="3" customWidth="1"/>
    <col min="13300" max="13300" width="24.140625" style="3" customWidth="1"/>
    <col min="13301" max="13301" width="15.28515625" style="3" customWidth="1"/>
    <col min="13302" max="13302" width="14.140625" style="3" customWidth="1"/>
    <col min="13303" max="13303" width="26.140625" style="3" customWidth="1"/>
    <col min="13304" max="13304" width="9" style="3" customWidth="1"/>
    <col min="13305" max="13305" width="26.7109375" style="3" customWidth="1"/>
    <col min="13306" max="13540" width="9" style="3" customWidth="1"/>
    <col min="13541" max="13548" width="8.7109375" style="3"/>
    <col min="13549" max="13549" width="3" style="3" customWidth="1"/>
    <col min="13550" max="13550" width="29.42578125" style="3" customWidth="1"/>
    <col min="13551" max="13552" width="5.7109375" style="3" customWidth="1"/>
    <col min="13553" max="13554" width="12.28515625" style="3" customWidth="1"/>
    <col min="13555" max="13555" width="12.7109375" style="3" customWidth="1"/>
    <col min="13556" max="13556" width="24.140625" style="3" customWidth="1"/>
    <col min="13557" max="13557" width="15.28515625" style="3" customWidth="1"/>
    <col min="13558" max="13558" width="14.140625" style="3" customWidth="1"/>
    <col min="13559" max="13559" width="26.140625" style="3" customWidth="1"/>
    <col min="13560" max="13560" width="9" style="3" customWidth="1"/>
    <col min="13561" max="13561" width="26.7109375" style="3" customWidth="1"/>
    <col min="13562" max="13796" width="9" style="3" customWidth="1"/>
    <col min="13797" max="13804" width="8.7109375" style="3"/>
    <col min="13805" max="13805" width="3" style="3" customWidth="1"/>
    <col min="13806" max="13806" width="29.42578125" style="3" customWidth="1"/>
    <col min="13807" max="13808" width="5.7109375" style="3" customWidth="1"/>
    <col min="13809" max="13810" width="12.28515625" style="3" customWidth="1"/>
    <col min="13811" max="13811" width="12.7109375" style="3" customWidth="1"/>
    <col min="13812" max="13812" width="24.140625" style="3" customWidth="1"/>
    <col min="13813" max="13813" width="15.28515625" style="3" customWidth="1"/>
    <col min="13814" max="13814" width="14.140625" style="3" customWidth="1"/>
    <col min="13815" max="13815" width="26.140625" style="3" customWidth="1"/>
    <col min="13816" max="13816" width="9" style="3" customWidth="1"/>
    <col min="13817" max="13817" width="26.7109375" style="3" customWidth="1"/>
    <col min="13818" max="14052" width="9" style="3" customWidth="1"/>
    <col min="14053" max="14060" width="8.7109375" style="3"/>
    <col min="14061" max="14061" width="3" style="3" customWidth="1"/>
    <col min="14062" max="14062" width="29.42578125" style="3" customWidth="1"/>
    <col min="14063" max="14064" width="5.7109375" style="3" customWidth="1"/>
    <col min="14065" max="14066" width="12.28515625" style="3" customWidth="1"/>
    <col min="14067" max="14067" width="12.7109375" style="3" customWidth="1"/>
    <col min="14068" max="14068" width="24.140625" style="3" customWidth="1"/>
    <col min="14069" max="14069" width="15.28515625" style="3" customWidth="1"/>
    <col min="14070" max="14070" width="14.140625" style="3" customWidth="1"/>
    <col min="14071" max="14071" width="26.140625" style="3" customWidth="1"/>
    <col min="14072" max="14072" width="9" style="3" customWidth="1"/>
    <col min="14073" max="14073" width="26.7109375" style="3" customWidth="1"/>
    <col min="14074" max="14308" width="9" style="3" customWidth="1"/>
    <col min="14309" max="14316" width="8.7109375" style="3"/>
    <col min="14317" max="14317" width="3" style="3" customWidth="1"/>
    <col min="14318" max="14318" width="29.42578125" style="3" customWidth="1"/>
    <col min="14319" max="14320" width="5.7109375" style="3" customWidth="1"/>
    <col min="14321" max="14322" width="12.28515625" style="3" customWidth="1"/>
    <col min="14323" max="14323" width="12.7109375" style="3" customWidth="1"/>
    <col min="14324" max="14324" width="24.140625" style="3" customWidth="1"/>
    <col min="14325" max="14325" width="15.28515625" style="3" customWidth="1"/>
    <col min="14326" max="14326" width="14.140625" style="3" customWidth="1"/>
    <col min="14327" max="14327" width="26.140625" style="3" customWidth="1"/>
    <col min="14328" max="14328" width="9" style="3" customWidth="1"/>
    <col min="14329" max="14329" width="26.7109375" style="3" customWidth="1"/>
    <col min="14330" max="14564" width="9" style="3" customWidth="1"/>
    <col min="14565" max="14572" width="8.7109375" style="3"/>
    <col min="14573" max="14573" width="3" style="3" customWidth="1"/>
    <col min="14574" max="14574" width="29.42578125" style="3" customWidth="1"/>
    <col min="14575" max="14576" width="5.7109375" style="3" customWidth="1"/>
    <col min="14577" max="14578" width="12.28515625" style="3" customWidth="1"/>
    <col min="14579" max="14579" width="12.7109375" style="3" customWidth="1"/>
    <col min="14580" max="14580" width="24.140625" style="3" customWidth="1"/>
    <col min="14581" max="14581" width="15.28515625" style="3" customWidth="1"/>
    <col min="14582" max="14582" width="14.140625" style="3" customWidth="1"/>
    <col min="14583" max="14583" width="26.140625" style="3" customWidth="1"/>
    <col min="14584" max="14584" width="9" style="3" customWidth="1"/>
    <col min="14585" max="14585" width="26.7109375" style="3" customWidth="1"/>
    <col min="14586" max="14820" width="9" style="3" customWidth="1"/>
    <col min="14821" max="14828" width="8.7109375" style="3"/>
    <col min="14829" max="14829" width="3" style="3" customWidth="1"/>
    <col min="14830" max="14830" width="29.42578125" style="3" customWidth="1"/>
    <col min="14831" max="14832" width="5.7109375" style="3" customWidth="1"/>
    <col min="14833" max="14834" width="12.28515625" style="3" customWidth="1"/>
    <col min="14835" max="14835" width="12.7109375" style="3" customWidth="1"/>
    <col min="14836" max="14836" width="24.140625" style="3" customWidth="1"/>
    <col min="14837" max="14837" width="15.28515625" style="3" customWidth="1"/>
    <col min="14838" max="14838" width="14.140625" style="3" customWidth="1"/>
    <col min="14839" max="14839" width="26.140625" style="3" customWidth="1"/>
    <col min="14840" max="14840" width="9" style="3" customWidth="1"/>
    <col min="14841" max="14841" width="26.7109375" style="3" customWidth="1"/>
    <col min="14842" max="15076" width="9" style="3" customWidth="1"/>
    <col min="15077" max="15084" width="8.7109375" style="3"/>
    <col min="15085" max="15085" width="3" style="3" customWidth="1"/>
    <col min="15086" max="15086" width="29.42578125" style="3" customWidth="1"/>
    <col min="15087" max="15088" width="5.7109375" style="3" customWidth="1"/>
    <col min="15089" max="15090" width="12.28515625" style="3" customWidth="1"/>
    <col min="15091" max="15091" width="12.7109375" style="3" customWidth="1"/>
    <col min="15092" max="15092" width="24.140625" style="3" customWidth="1"/>
    <col min="15093" max="15093" width="15.28515625" style="3" customWidth="1"/>
    <col min="15094" max="15094" width="14.140625" style="3" customWidth="1"/>
    <col min="15095" max="15095" width="26.140625" style="3" customWidth="1"/>
    <col min="15096" max="15096" width="9" style="3" customWidth="1"/>
    <col min="15097" max="15097" width="26.7109375" style="3" customWidth="1"/>
    <col min="15098" max="15332" width="9" style="3" customWidth="1"/>
    <col min="15333" max="15340" width="8.7109375" style="3"/>
    <col min="15341" max="15341" width="3" style="3" customWidth="1"/>
    <col min="15342" max="15342" width="29.42578125" style="3" customWidth="1"/>
    <col min="15343" max="15344" width="5.7109375" style="3" customWidth="1"/>
    <col min="15345" max="15346" width="12.28515625" style="3" customWidth="1"/>
    <col min="15347" max="15347" width="12.7109375" style="3" customWidth="1"/>
    <col min="15348" max="15348" width="24.140625" style="3" customWidth="1"/>
    <col min="15349" max="15349" width="15.28515625" style="3" customWidth="1"/>
    <col min="15350" max="15350" width="14.140625" style="3" customWidth="1"/>
    <col min="15351" max="15351" width="26.140625" style="3" customWidth="1"/>
    <col min="15352" max="15352" width="9" style="3" customWidth="1"/>
    <col min="15353" max="15353" width="26.7109375" style="3" customWidth="1"/>
    <col min="15354" max="15588" width="9" style="3" customWidth="1"/>
    <col min="15589" max="15596" width="8.7109375" style="3"/>
    <col min="15597" max="15597" width="3" style="3" customWidth="1"/>
    <col min="15598" max="15598" width="29.42578125" style="3" customWidth="1"/>
    <col min="15599" max="15600" width="5.7109375" style="3" customWidth="1"/>
    <col min="15601" max="15602" width="12.28515625" style="3" customWidth="1"/>
    <col min="15603" max="15603" width="12.7109375" style="3" customWidth="1"/>
    <col min="15604" max="15604" width="24.140625" style="3" customWidth="1"/>
    <col min="15605" max="15605" width="15.28515625" style="3" customWidth="1"/>
    <col min="15606" max="15606" width="14.140625" style="3" customWidth="1"/>
    <col min="15607" max="15607" width="26.140625" style="3" customWidth="1"/>
    <col min="15608" max="15608" width="9" style="3" customWidth="1"/>
    <col min="15609" max="15609" width="26.7109375" style="3" customWidth="1"/>
    <col min="15610" max="15844" width="9" style="3" customWidth="1"/>
    <col min="15845" max="15852" width="8.7109375" style="3"/>
    <col min="15853" max="15853" width="3" style="3" customWidth="1"/>
    <col min="15854" max="15854" width="29.42578125" style="3" customWidth="1"/>
    <col min="15855" max="15856" width="5.7109375" style="3" customWidth="1"/>
    <col min="15857" max="15858" width="12.28515625" style="3" customWidth="1"/>
    <col min="15859" max="15859" width="12.7109375" style="3" customWidth="1"/>
    <col min="15860" max="15860" width="24.140625" style="3" customWidth="1"/>
    <col min="15861" max="15861" width="15.28515625" style="3" customWidth="1"/>
    <col min="15862" max="15862" width="14.140625" style="3" customWidth="1"/>
    <col min="15863" max="15863" width="26.140625" style="3" customWidth="1"/>
    <col min="15864" max="15864" width="9" style="3" customWidth="1"/>
    <col min="15865" max="15865" width="26.7109375" style="3" customWidth="1"/>
    <col min="15866" max="16100" width="9" style="3" customWidth="1"/>
    <col min="16101" max="16108" width="8.7109375" style="3"/>
    <col min="16109" max="16109" width="3" style="3" customWidth="1"/>
    <col min="16110" max="16110" width="29.42578125" style="3" customWidth="1"/>
    <col min="16111" max="16112" width="5.7109375" style="3" customWidth="1"/>
    <col min="16113" max="16114" width="12.28515625" style="3" customWidth="1"/>
    <col min="16115" max="16115" width="12.7109375" style="3" customWidth="1"/>
    <col min="16116" max="16116" width="24.140625" style="3" customWidth="1"/>
    <col min="16117" max="16117" width="15.28515625" style="3" customWidth="1"/>
    <col min="16118" max="16118" width="14.140625" style="3" customWidth="1"/>
    <col min="16119" max="16119" width="26.140625" style="3" customWidth="1"/>
    <col min="16120" max="16120" width="9" style="3" customWidth="1"/>
    <col min="16121" max="16121" width="26.7109375" style="3" customWidth="1"/>
    <col min="16122" max="16356" width="9" style="3" customWidth="1"/>
    <col min="16357" max="16384" width="8.7109375" style="3"/>
  </cols>
  <sheetData>
    <row r="1" spans="1:239" ht="2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39" ht="23.25" customHeight="1">
      <c r="A2" s="35" t="s">
        <v>46</v>
      </c>
      <c r="B2" s="36"/>
      <c r="C2" s="36"/>
      <c r="D2" s="36"/>
      <c r="E2" s="36"/>
      <c r="F2" s="36"/>
      <c r="G2" s="36"/>
      <c r="H2" s="36"/>
      <c r="I2" s="36"/>
      <c r="J2" s="36"/>
      <c r="K2" s="36"/>
      <c r="HX2" s="1"/>
      <c r="HY2" s="1"/>
      <c r="HZ2" s="1"/>
      <c r="IA2" s="1"/>
      <c r="IB2" s="1"/>
      <c r="IC2" s="1"/>
      <c r="ID2" s="1"/>
      <c r="IE2" s="1"/>
    </row>
    <row r="3" spans="1:239" ht="12.75" customHeight="1">
      <c r="A3" s="4"/>
      <c r="B3" s="37" t="s">
        <v>1</v>
      </c>
      <c r="C3" s="37"/>
      <c r="D3" s="37"/>
      <c r="E3" s="37"/>
      <c r="F3" s="37"/>
      <c r="G3" s="37"/>
      <c r="H3" s="37"/>
      <c r="I3" s="37"/>
      <c r="J3" s="37"/>
    </row>
    <row r="4" spans="1:239" ht="58.5" customHeight="1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pans="1:239" ht="15" customHeight="1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pans="1:239" ht="25.5" customHeight="1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pans="1:239" ht="9" customHeight="1">
      <c r="A7" s="3"/>
      <c r="B7" s="5"/>
      <c r="C7" s="42"/>
      <c r="D7" s="42"/>
      <c r="E7" s="42"/>
      <c r="F7" s="42"/>
      <c r="G7" s="42"/>
      <c r="H7" s="42"/>
      <c r="I7" s="6"/>
      <c r="J7" s="6"/>
      <c r="K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pans="1:239" ht="39" customHeight="1">
      <c r="A8" s="43" t="s">
        <v>5</v>
      </c>
      <c r="B8" s="44" t="s">
        <v>21</v>
      </c>
      <c r="C8" s="43" t="s">
        <v>6</v>
      </c>
      <c r="D8" s="43" t="s">
        <v>7</v>
      </c>
      <c r="E8" s="43" t="s">
        <v>8</v>
      </c>
      <c r="F8" s="43"/>
      <c r="G8" s="43"/>
      <c r="H8" s="46" t="s">
        <v>9</v>
      </c>
      <c r="I8" s="46"/>
      <c r="J8" s="46"/>
      <c r="K8" s="43" t="s">
        <v>10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pans="1:239" ht="57" customHeight="1">
      <c r="A9" s="43"/>
      <c r="B9" s="45"/>
      <c r="C9" s="43"/>
      <c r="D9" s="43"/>
      <c r="E9" s="7" t="s">
        <v>23</v>
      </c>
      <c r="F9" s="7" t="s">
        <v>24</v>
      </c>
      <c r="G9" s="7" t="s">
        <v>24</v>
      </c>
      <c r="H9" s="8" t="s">
        <v>11</v>
      </c>
      <c r="I9" s="8" t="s">
        <v>12</v>
      </c>
      <c r="J9" s="8" t="s">
        <v>13</v>
      </c>
      <c r="K9" s="4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pans="1:239" ht="43.5" customHeight="1">
      <c r="A10" s="8">
        <v>1</v>
      </c>
      <c r="B10" s="24" t="s">
        <v>25</v>
      </c>
      <c r="C10" s="25" t="s">
        <v>22</v>
      </c>
      <c r="D10" s="25">
        <v>15</v>
      </c>
      <c r="E10" s="9">
        <v>400</v>
      </c>
      <c r="F10" s="9">
        <v>647.85</v>
      </c>
      <c r="G10" s="9">
        <v>540</v>
      </c>
      <c r="H10" s="10">
        <f t="shared" ref="H10:H29" si="0">ROUND((AVERAGE(E10:G10)),2)</f>
        <v>529.28</v>
      </c>
      <c r="I10" s="10">
        <f t="shared" ref="I10:I29" si="1">STDEVA(E10:G10)</f>
        <v>124.27204365155282</v>
      </c>
      <c r="J10" s="10">
        <f t="shared" ref="J10:J29" si="2">I10/H10*100</f>
        <v>23.479452020018293</v>
      </c>
      <c r="K10" s="10">
        <f t="shared" ref="K10:K29" si="3">ROUND((D10*H10),2)</f>
        <v>7939.2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pans="1:239" ht="38.25" customHeight="1">
      <c r="A11" s="8">
        <v>2</v>
      </c>
      <c r="B11" s="25" t="s">
        <v>26</v>
      </c>
      <c r="C11" s="25" t="s">
        <v>27</v>
      </c>
      <c r="D11" s="25">
        <v>5</v>
      </c>
      <c r="E11" s="9">
        <v>550</v>
      </c>
      <c r="F11" s="9">
        <v>373.8</v>
      </c>
      <c r="G11" s="9">
        <v>579</v>
      </c>
      <c r="H11" s="10">
        <f t="shared" si="0"/>
        <v>500.93</v>
      </c>
      <c r="I11" s="10">
        <f t="shared" si="1"/>
        <v>111.05139951091715</v>
      </c>
      <c r="J11" s="10">
        <f t="shared" si="2"/>
        <v>22.169045477595102</v>
      </c>
      <c r="K11" s="10">
        <f t="shared" si="3"/>
        <v>2504.65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pans="1:239" ht="33.75" customHeight="1">
      <c r="A12" s="8">
        <v>3</v>
      </c>
      <c r="B12" s="27" t="s">
        <v>28</v>
      </c>
      <c r="C12" s="25" t="s">
        <v>22</v>
      </c>
      <c r="D12" s="25">
        <v>200</v>
      </c>
      <c r="E12" s="9">
        <v>28</v>
      </c>
      <c r="F12" s="9">
        <v>32.549999999999997</v>
      </c>
      <c r="G12" s="9">
        <v>40</v>
      </c>
      <c r="H12" s="10">
        <f t="shared" si="0"/>
        <v>33.520000000000003</v>
      </c>
      <c r="I12" s="10">
        <f t="shared" si="1"/>
        <v>6.0581212709331842</v>
      </c>
      <c r="J12" s="10">
        <f t="shared" si="2"/>
        <v>18.073154149562004</v>
      </c>
      <c r="K12" s="10">
        <f t="shared" si="3"/>
        <v>6704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pans="1:239" ht="31.5" customHeight="1">
      <c r="A13" s="8">
        <v>4</v>
      </c>
      <c r="B13" s="28" t="s">
        <v>29</v>
      </c>
      <c r="C13" s="8" t="s">
        <v>27</v>
      </c>
      <c r="D13" s="8">
        <v>5</v>
      </c>
      <c r="E13" s="9">
        <v>380</v>
      </c>
      <c r="F13" s="9">
        <v>546</v>
      </c>
      <c r="G13" s="9">
        <v>350</v>
      </c>
      <c r="H13" s="10">
        <f t="shared" si="0"/>
        <v>425.33</v>
      </c>
      <c r="I13" s="10">
        <f t="shared" si="1"/>
        <v>105.57146078999435</v>
      </c>
      <c r="J13" s="10">
        <f t="shared" si="2"/>
        <v>24.82107088378303</v>
      </c>
      <c r="K13" s="10">
        <f t="shared" si="3"/>
        <v>2126.65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pans="1:239" ht="27.75" customHeight="1">
      <c r="A14" s="8">
        <v>5</v>
      </c>
      <c r="B14" s="29" t="s">
        <v>30</v>
      </c>
      <c r="C14" s="8" t="s">
        <v>31</v>
      </c>
      <c r="D14" s="8">
        <v>20</v>
      </c>
      <c r="E14" s="9">
        <v>105</v>
      </c>
      <c r="F14" s="9">
        <v>113.4</v>
      </c>
      <c r="G14" s="9">
        <v>125</v>
      </c>
      <c r="H14" s="10">
        <f t="shared" si="0"/>
        <v>114.47</v>
      </c>
      <c r="I14" s="10">
        <f t="shared" si="1"/>
        <v>10.042576030746957</v>
      </c>
      <c r="J14" s="10">
        <f t="shared" si="2"/>
        <v>8.7731073912352215</v>
      </c>
      <c r="K14" s="10">
        <f t="shared" si="3"/>
        <v>2289.4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pans="1:239" ht="22.5" customHeight="1">
      <c r="A15" s="8">
        <v>6</v>
      </c>
      <c r="B15" s="30" t="s">
        <v>32</v>
      </c>
      <c r="C15" s="8" t="s">
        <v>22</v>
      </c>
      <c r="D15" s="8">
        <v>1700</v>
      </c>
      <c r="E15" s="9">
        <v>25.5</v>
      </c>
      <c r="F15" s="9">
        <v>31.5</v>
      </c>
      <c r="G15" s="9">
        <v>38</v>
      </c>
      <c r="H15" s="10">
        <f t="shared" si="0"/>
        <v>31.67</v>
      </c>
      <c r="I15" s="10">
        <f t="shared" si="1"/>
        <v>6.2516664445036776</v>
      </c>
      <c r="J15" s="10">
        <f t="shared" si="2"/>
        <v>19.740026664046976</v>
      </c>
      <c r="K15" s="10">
        <f t="shared" si="3"/>
        <v>53839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pans="1:239" ht="21.75" customHeight="1">
      <c r="A16" s="8">
        <v>7</v>
      </c>
      <c r="B16" s="30" t="s">
        <v>32</v>
      </c>
      <c r="C16" s="8" t="s">
        <v>22</v>
      </c>
      <c r="D16" s="8">
        <v>30</v>
      </c>
      <c r="E16" s="9">
        <v>53.5</v>
      </c>
      <c r="F16" s="9">
        <v>86.52</v>
      </c>
      <c r="G16" s="9">
        <v>75</v>
      </c>
      <c r="H16" s="10">
        <f t="shared" si="0"/>
        <v>71.67</v>
      </c>
      <c r="I16" s="10">
        <f t="shared" si="1"/>
        <v>16.759478909958208</v>
      </c>
      <c r="J16" s="10">
        <f t="shared" si="2"/>
        <v>23.384231770557008</v>
      </c>
      <c r="K16" s="10">
        <f t="shared" si="3"/>
        <v>2150.1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pans="1:231" ht="27.75" customHeight="1">
      <c r="A17" s="8">
        <v>9</v>
      </c>
      <c r="B17" s="27" t="s">
        <v>33</v>
      </c>
      <c r="C17" s="8" t="s">
        <v>22</v>
      </c>
      <c r="D17" s="8">
        <v>35</v>
      </c>
      <c r="E17" s="9">
        <v>174</v>
      </c>
      <c r="F17" s="9">
        <v>245.7</v>
      </c>
      <c r="G17" s="9">
        <v>170</v>
      </c>
      <c r="H17" s="10">
        <f t="shared" si="0"/>
        <v>196.57</v>
      </c>
      <c r="I17" s="10">
        <f t="shared" si="1"/>
        <v>42.597691643248986</v>
      </c>
      <c r="J17" s="10">
        <f t="shared" si="2"/>
        <v>21.670494807574396</v>
      </c>
      <c r="K17" s="10">
        <f t="shared" si="3"/>
        <v>6879.95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  <row r="18" spans="1:231" ht="28.5" customHeight="1">
      <c r="A18" s="8">
        <v>10</v>
      </c>
      <c r="B18" s="27" t="s">
        <v>34</v>
      </c>
      <c r="C18" s="8" t="s">
        <v>22</v>
      </c>
      <c r="D18" s="8">
        <v>300</v>
      </c>
      <c r="E18" s="9">
        <v>125</v>
      </c>
      <c r="F18" s="9">
        <v>131.25</v>
      </c>
      <c r="G18" s="9">
        <v>135</v>
      </c>
      <c r="H18" s="10">
        <f t="shared" si="0"/>
        <v>130.41999999999999</v>
      </c>
      <c r="I18" s="10">
        <f t="shared" si="1"/>
        <v>5.0518148554092255</v>
      </c>
      <c r="J18" s="10">
        <f t="shared" si="2"/>
        <v>3.8734970521463166</v>
      </c>
      <c r="K18" s="10">
        <f t="shared" si="3"/>
        <v>39126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</row>
    <row r="19" spans="1:231" ht="28.5" customHeight="1">
      <c r="A19" s="8">
        <v>11</v>
      </c>
      <c r="B19" s="27" t="s">
        <v>35</v>
      </c>
      <c r="C19" s="8" t="s">
        <v>22</v>
      </c>
      <c r="D19" s="8">
        <v>550</v>
      </c>
      <c r="E19" s="9">
        <v>75</v>
      </c>
      <c r="F19" s="9">
        <v>71.400000000000006</v>
      </c>
      <c r="G19" s="9">
        <v>79</v>
      </c>
      <c r="H19" s="10">
        <f t="shared" si="0"/>
        <v>75.13</v>
      </c>
      <c r="I19" s="10">
        <f t="shared" si="1"/>
        <v>3.8017539811688645</v>
      </c>
      <c r="J19" s="10">
        <f t="shared" si="2"/>
        <v>5.0602342355501992</v>
      </c>
      <c r="K19" s="10">
        <f t="shared" si="3"/>
        <v>41321.5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</row>
    <row r="20" spans="1:231" ht="29.25" customHeight="1">
      <c r="A20" s="31">
        <v>12</v>
      </c>
      <c r="B20" s="26" t="s">
        <v>36</v>
      </c>
      <c r="C20" s="8" t="s">
        <v>22</v>
      </c>
      <c r="D20" s="8">
        <v>35</v>
      </c>
      <c r="E20" s="9">
        <v>420</v>
      </c>
      <c r="F20" s="9">
        <v>386.4</v>
      </c>
      <c r="G20" s="9">
        <v>409</v>
      </c>
      <c r="H20" s="10">
        <f t="shared" si="0"/>
        <v>405.13</v>
      </c>
      <c r="I20" s="10">
        <f t="shared" si="1"/>
        <v>17.130479658589067</v>
      </c>
      <c r="J20" s="10">
        <f t="shared" si="2"/>
        <v>4.2283908026038723</v>
      </c>
      <c r="K20" s="10">
        <f t="shared" si="3"/>
        <v>14179.55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</row>
    <row r="21" spans="1:231" ht="29.25" customHeight="1">
      <c r="A21" s="31">
        <v>13</v>
      </c>
      <c r="B21" s="32" t="s">
        <v>37</v>
      </c>
      <c r="C21" s="31" t="s">
        <v>22</v>
      </c>
      <c r="D21" s="31">
        <v>35</v>
      </c>
      <c r="E21" s="9">
        <v>90</v>
      </c>
      <c r="F21" s="9">
        <v>129</v>
      </c>
      <c r="G21" s="9">
        <v>142.80000000000001</v>
      </c>
      <c r="H21" s="10">
        <f t="shared" si="0"/>
        <v>120.6</v>
      </c>
      <c r="I21" s="10">
        <f t="shared" si="1"/>
        <v>27.383936897385684</v>
      </c>
      <c r="J21" s="10">
        <f t="shared" si="2"/>
        <v>22.706415337799076</v>
      </c>
      <c r="K21" s="10">
        <f t="shared" si="3"/>
        <v>4221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</row>
    <row r="22" spans="1:231" ht="30" customHeight="1">
      <c r="A22" s="31">
        <v>14</v>
      </c>
      <c r="B22" s="32" t="s">
        <v>38</v>
      </c>
      <c r="C22" s="31" t="s">
        <v>22</v>
      </c>
      <c r="D22" s="31">
        <v>30</v>
      </c>
      <c r="E22" s="9">
        <v>165</v>
      </c>
      <c r="F22" s="9">
        <v>139</v>
      </c>
      <c r="G22" s="9">
        <v>216</v>
      </c>
      <c r="H22" s="10">
        <f t="shared" si="0"/>
        <v>173.33</v>
      </c>
      <c r="I22" s="10">
        <f t="shared" si="1"/>
        <v>39.170567181665056</v>
      </c>
      <c r="J22" s="10">
        <f t="shared" si="2"/>
        <v>22.598838736320921</v>
      </c>
      <c r="K22" s="10">
        <f t="shared" si="3"/>
        <v>5199.8999999999996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</row>
    <row r="23" spans="1:231" ht="29.25" customHeight="1">
      <c r="A23" s="31">
        <v>15</v>
      </c>
      <c r="B23" s="32" t="s">
        <v>39</v>
      </c>
      <c r="C23" s="31" t="s">
        <v>27</v>
      </c>
      <c r="D23" s="31">
        <v>6</v>
      </c>
      <c r="E23" s="9">
        <v>630</v>
      </c>
      <c r="F23" s="9">
        <v>554.4</v>
      </c>
      <c r="G23" s="9">
        <v>852</v>
      </c>
      <c r="H23" s="10">
        <f t="shared" si="0"/>
        <v>678.8</v>
      </c>
      <c r="I23" s="10">
        <f t="shared" si="1"/>
        <v>154.68522877120461</v>
      </c>
      <c r="J23" s="10">
        <f t="shared" si="2"/>
        <v>22.788041952151534</v>
      </c>
      <c r="K23" s="10">
        <f t="shared" si="3"/>
        <v>4072.8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</row>
    <row r="24" spans="1:231" ht="28.5" customHeight="1">
      <c r="A24" s="8">
        <v>16</v>
      </c>
      <c r="B24" s="32" t="s">
        <v>40</v>
      </c>
      <c r="C24" s="31" t="s">
        <v>27</v>
      </c>
      <c r="D24" s="31">
        <v>5</v>
      </c>
      <c r="E24" s="9">
        <v>580</v>
      </c>
      <c r="F24" s="9">
        <v>553.35</v>
      </c>
      <c r="G24" s="9">
        <v>748</v>
      </c>
      <c r="H24" s="10">
        <f t="shared" si="0"/>
        <v>627.12</v>
      </c>
      <c r="I24" s="10">
        <f t="shared" si="1"/>
        <v>105.5326529247393</v>
      </c>
      <c r="J24" s="10">
        <f t="shared" si="2"/>
        <v>16.828143405526742</v>
      </c>
      <c r="K24" s="10">
        <f t="shared" si="3"/>
        <v>3135.6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</row>
    <row r="25" spans="1:231" ht="20.25" customHeight="1">
      <c r="A25" s="8">
        <v>17</v>
      </c>
      <c r="B25" s="32" t="s">
        <v>41</v>
      </c>
      <c r="C25" s="31" t="s">
        <v>22</v>
      </c>
      <c r="D25" s="31">
        <v>30</v>
      </c>
      <c r="E25" s="9">
        <v>150</v>
      </c>
      <c r="F25" s="9">
        <v>138.6</v>
      </c>
      <c r="G25" s="9">
        <v>130</v>
      </c>
      <c r="H25" s="10">
        <f t="shared" si="0"/>
        <v>139.53</v>
      </c>
      <c r="I25" s="10">
        <f t="shared" si="1"/>
        <v>10.03261348469746</v>
      </c>
      <c r="J25" s="10">
        <f t="shared" si="2"/>
        <v>7.1902913242295279</v>
      </c>
      <c r="K25" s="10">
        <f t="shared" si="3"/>
        <v>4185.8999999999996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</row>
    <row r="26" spans="1:231" ht="21.75" customHeight="1">
      <c r="A26" s="31">
        <v>18</v>
      </c>
      <c r="B26" s="32" t="s">
        <v>42</v>
      </c>
      <c r="C26" s="31" t="s">
        <v>22</v>
      </c>
      <c r="D26" s="31">
        <v>8</v>
      </c>
      <c r="E26" s="9">
        <v>245</v>
      </c>
      <c r="F26" s="9">
        <v>392.7</v>
      </c>
      <c r="G26" s="9">
        <v>254</v>
      </c>
      <c r="H26" s="10">
        <f t="shared" si="0"/>
        <v>297.23</v>
      </c>
      <c r="I26" s="10">
        <f t="shared" si="1"/>
        <v>82.798933165429744</v>
      </c>
      <c r="J26" s="10">
        <f t="shared" si="2"/>
        <v>27.856856025781298</v>
      </c>
      <c r="K26" s="10">
        <f t="shared" si="3"/>
        <v>2377.84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</row>
    <row r="27" spans="1:231" ht="31.5" customHeight="1">
      <c r="A27" s="31">
        <v>19</v>
      </c>
      <c r="B27" s="32" t="s">
        <v>43</v>
      </c>
      <c r="C27" s="31" t="s">
        <v>22</v>
      </c>
      <c r="D27" s="31">
        <v>30</v>
      </c>
      <c r="E27" s="9">
        <v>60</v>
      </c>
      <c r="F27" s="9">
        <v>93.45</v>
      </c>
      <c r="G27" s="9">
        <v>100</v>
      </c>
      <c r="H27" s="10">
        <f t="shared" si="0"/>
        <v>84.48</v>
      </c>
      <c r="I27" s="10">
        <f t="shared" si="1"/>
        <v>21.454622656512385</v>
      </c>
      <c r="J27" s="10">
        <f t="shared" si="2"/>
        <v>25.396096894545909</v>
      </c>
      <c r="K27" s="10">
        <f t="shared" si="3"/>
        <v>2534.4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</row>
    <row r="28" spans="1:231" ht="28.5" customHeight="1">
      <c r="A28" s="31">
        <v>20</v>
      </c>
      <c r="B28" s="33" t="s">
        <v>44</v>
      </c>
      <c r="C28" s="8" t="s">
        <v>22</v>
      </c>
      <c r="D28" s="8">
        <v>150</v>
      </c>
      <c r="E28" s="9">
        <v>53</v>
      </c>
      <c r="F28" s="9">
        <v>82</v>
      </c>
      <c r="G28" s="9">
        <v>94.5</v>
      </c>
      <c r="H28" s="10">
        <f t="shared" si="0"/>
        <v>76.5</v>
      </c>
      <c r="I28" s="10">
        <f t="shared" si="1"/>
        <v>21.289668856043768</v>
      </c>
      <c r="J28" s="10">
        <f t="shared" si="2"/>
        <v>27.829632491560481</v>
      </c>
      <c r="K28" s="10">
        <f t="shared" si="3"/>
        <v>11475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</row>
    <row r="29" spans="1:231" ht="26.25" customHeight="1">
      <c r="A29" s="8">
        <v>21</v>
      </c>
      <c r="B29" s="30" t="s">
        <v>45</v>
      </c>
      <c r="C29" s="8" t="s">
        <v>22</v>
      </c>
      <c r="D29" s="8">
        <v>50</v>
      </c>
      <c r="E29" s="9">
        <v>40</v>
      </c>
      <c r="F29" s="9">
        <v>59</v>
      </c>
      <c r="G29" s="9">
        <v>60</v>
      </c>
      <c r="H29" s="10">
        <f t="shared" si="0"/>
        <v>53</v>
      </c>
      <c r="I29" s="10">
        <f t="shared" si="1"/>
        <v>11.269427669584644</v>
      </c>
      <c r="J29" s="10">
        <f t="shared" si="2"/>
        <v>21.263071074688007</v>
      </c>
      <c r="K29" s="10">
        <f t="shared" si="3"/>
        <v>2650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</row>
    <row r="30" spans="1:231" ht="18.75" customHeight="1">
      <c r="A30" s="13"/>
      <c r="B30" s="47"/>
      <c r="C30" s="47"/>
      <c r="D30" s="47"/>
      <c r="E30" s="14"/>
      <c r="F30" s="14"/>
      <c r="G30" s="14"/>
      <c r="H30" s="48" t="s">
        <v>14</v>
      </c>
      <c r="I30" s="49"/>
      <c r="J30" s="50"/>
      <c r="K30" s="21">
        <f>SUM(K10:K29)</f>
        <v>218912.43999999997</v>
      </c>
      <c r="L30" s="12"/>
      <c r="M30" s="12"/>
      <c r="N30" s="12"/>
      <c r="O30" s="12"/>
      <c r="P30" s="12"/>
      <c r="Q30" s="11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</row>
    <row r="31" spans="1:231" ht="9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1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</row>
    <row r="32" spans="1:231" ht="20.100000000000001" customHeight="1">
      <c r="A32" s="51" t="s">
        <v>15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</row>
    <row r="33" spans="1:231" s="17" customFormat="1" ht="12.75">
      <c r="A33" s="40" t="s">
        <v>49</v>
      </c>
      <c r="B33" s="41"/>
      <c r="C33" s="41"/>
      <c r="D33" s="41"/>
      <c r="E33" s="41"/>
      <c r="F33" s="41"/>
      <c r="G33" s="41"/>
      <c r="H33" s="41"/>
      <c r="I33" s="15"/>
      <c r="J33" s="16"/>
      <c r="M33" s="18"/>
      <c r="N33" s="18"/>
      <c r="O33" s="18"/>
      <c r="P33" s="18"/>
      <c r="Q33" s="18"/>
    </row>
    <row r="34" spans="1:231" s="17" customFormat="1" ht="12.75">
      <c r="A34" s="40" t="s">
        <v>48</v>
      </c>
      <c r="B34" s="41"/>
      <c r="C34" s="41"/>
      <c r="D34" s="41"/>
      <c r="E34" s="41"/>
      <c r="F34" s="41"/>
      <c r="G34" s="41"/>
      <c r="H34" s="41"/>
      <c r="I34" s="15"/>
      <c r="J34" s="16"/>
      <c r="M34" s="18"/>
      <c r="N34" s="18"/>
      <c r="O34" s="18"/>
      <c r="P34" s="18"/>
      <c r="Q34" s="18"/>
    </row>
    <row r="35" spans="1:231" s="17" customFormat="1" ht="12.75">
      <c r="A35" s="40" t="s">
        <v>47</v>
      </c>
      <c r="B35" s="41"/>
      <c r="C35" s="41"/>
      <c r="D35" s="41"/>
      <c r="E35" s="41"/>
      <c r="F35" s="41"/>
      <c r="G35" s="41"/>
      <c r="H35" s="41"/>
      <c r="I35" s="15"/>
      <c r="J35" s="16"/>
      <c r="K35" s="16"/>
      <c r="M35" s="18"/>
      <c r="N35" s="18"/>
      <c r="O35" s="18"/>
      <c r="P35" s="18"/>
      <c r="Q35" s="18"/>
    </row>
    <row r="36" spans="1:231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11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</row>
    <row r="37" spans="1:231" ht="15">
      <c r="A37" s="56" t="s">
        <v>18</v>
      </c>
      <c r="B37" s="56"/>
      <c r="C37" s="57"/>
      <c r="D37" s="57"/>
      <c r="E37" s="58" t="s">
        <v>19</v>
      </c>
      <c r="F37" s="59"/>
      <c r="G37" s="59"/>
      <c r="H37" s="59"/>
      <c r="I37" s="19"/>
      <c r="J37" s="19"/>
      <c r="K37" s="2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</row>
    <row r="38" spans="1:231" ht="15.75" customHeight="1">
      <c r="A38" s="55" t="s">
        <v>16</v>
      </c>
      <c r="B38" s="55"/>
      <c r="C38" s="55"/>
      <c r="D38" s="55"/>
      <c r="E38" s="55"/>
      <c r="F38" s="55"/>
      <c r="G38" s="55"/>
      <c r="H38" s="55"/>
      <c r="I38" s="19"/>
      <c r="J38" s="23" t="s">
        <v>17</v>
      </c>
      <c r="K38" s="1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</row>
    <row r="39" spans="1:231" ht="6.75" customHeight="1">
      <c r="A39" s="53"/>
      <c r="B39" s="53"/>
      <c r="C39" s="53"/>
      <c r="D39" s="53"/>
      <c r="E39" s="53"/>
      <c r="F39" s="53"/>
      <c r="G39" s="19"/>
      <c r="H39" s="19"/>
      <c r="I39" s="19"/>
      <c r="J39" s="19"/>
      <c r="K39" s="1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</row>
    <row r="40" spans="1:231" s="19" customFormat="1" ht="12.75">
      <c r="A40" s="54" t="s">
        <v>50</v>
      </c>
      <c r="B40" s="55"/>
      <c r="C40" s="55"/>
      <c r="D40" s="55"/>
      <c r="E40" s="55"/>
      <c r="F40" s="55"/>
      <c r="G40" s="55"/>
      <c r="L40" s="2"/>
      <c r="M40" s="2"/>
      <c r="N40" s="2"/>
      <c r="O40" s="2"/>
      <c r="P40" s="2"/>
    </row>
    <row r="41" spans="1:231" ht="15">
      <c r="A41" s="55" t="s">
        <v>20</v>
      </c>
      <c r="B41" s="55"/>
      <c r="C41" s="55"/>
      <c r="D41" s="55"/>
      <c r="E41" s="41"/>
      <c r="F41" s="41"/>
      <c r="G41" s="41"/>
      <c r="H41" s="19"/>
      <c r="I41" s="19"/>
      <c r="J41" s="19"/>
      <c r="K41" s="2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</row>
  </sheetData>
  <mergeCells count="27">
    <mergeCell ref="A39:B39"/>
    <mergeCell ref="C39:F39"/>
    <mergeCell ref="A40:G40"/>
    <mergeCell ref="A41:G41"/>
    <mergeCell ref="A34:H34"/>
    <mergeCell ref="A35:H35"/>
    <mergeCell ref="A37:D37"/>
    <mergeCell ref="E37:H37"/>
    <mergeCell ref="A38:H38"/>
    <mergeCell ref="A33:H33"/>
    <mergeCell ref="A6:K6"/>
    <mergeCell ref="C7:H7"/>
    <mergeCell ref="A8:A9"/>
    <mergeCell ref="B8:B9"/>
    <mergeCell ref="C8:C9"/>
    <mergeCell ref="D8:D9"/>
    <mergeCell ref="E8:G8"/>
    <mergeCell ref="H8:J8"/>
    <mergeCell ref="K8:K9"/>
    <mergeCell ref="B30:D30"/>
    <mergeCell ref="H30:J30"/>
    <mergeCell ref="A32:K32"/>
    <mergeCell ref="A1:K1"/>
    <mergeCell ref="A2:K2"/>
    <mergeCell ref="B3:J3"/>
    <mergeCell ref="A4:K4"/>
    <mergeCell ref="A5:K5"/>
  </mergeCells>
  <conditionalFormatting sqref="H30 J1:J29 J42:J1048576">
    <cfRule type="expression" dxfId="6" priority="135">
      <formula>"&gt;33"</formula>
    </cfRule>
  </conditionalFormatting>
  <conditionalFormatting sqref="H41">
    <cfRule type="expression" dxfId="5" priority="134">
      <formula>"&gt;33"</formula>
    </cfRule>
  </conditionalFormatting>
  <conditionalFormatting sqref="I33:I35">
    <cfRule type="expression" dxfId="4" priority="104">
      <formula>"0=$L$13-$O$13"</formula>
    </cfRule>
  </conditionalFormatting>
  <conditionalFormatting sqref="I37:I40">
    <cfRule type="expression" dxfId="3" priority="132">
      <formula>"&gt;33"</formula>
    </cfRule>
  </conditionalFormatting>
  <conditionalFormatting sqref="J9:J29">
    <cfRule type="cellIs" dxfId="2" priority="1" operator="greaterThan">
      <formula>33</formula>
    </cfRule>
  </conditionalFormatting>
  <conditionalFormatting sqref="J31">
    <cfRule type="expression" dxfId="1" priority="140">
      <formula>"&gt;33"</formula>
    </cfRule>
  </conditionalFormatting>
  <conditionalFormatting sqref="J36">
    <cfRule type="expression" dxfId="0" priority="137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2026-05-27T06:11:50Z</dcterms:modified>
</cp:coreProperties>
</file>