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gorodnikova_ad\AppData\Roaming\1C\1cv8\9efa19cf-c010-45cf-830e-ca1151649726\bd80de4e-9c6b-43df-ac63-ab875aadb222\App\"/>
    </mc:Choice>
  </mc:AlternateContent>
  <xr:revisionPtr revIDLastSave="0" documentId="13_ncr:1_{6E15BC1A-523D-4B95-BF17-65E7A477B75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6" i="1" l="1"/>
  <c r="K5" i="1"/>
  <c r="H6" i="1"/>
  <c r="H5" i="1"/>
  <c r="E6" i="1"/>
  <c r="E5" i="1"/>
  <c r="N6" i="1"/>
  <c r="O6" i="1" s="1"/>
  <c r="P6" i="1" s="1"/>
  <c r="P7" i="1" s="1"/>
  <c r="N5" i="1"/>
  <c r="O5" i="1" s="1"/>
  <c r="P5" i="1" s="1"/>
</calcChain>
</file>

<file path=xl/sharedStrings.xml><?xml version="1.0" encoding="utf-8"?>
<sst xmlns="http://schemas.openxmlformats.org/spreadsheetml/2006/main" count="30" uniqueCount="23">
  <si>
    <t>Обоснование цены договора</t>
  </si>
  <si>
    <t>№</t>
  </si>
  <si>
    <t>Наименование предмета контракта</t>
  </si>
  <si>
    <t>Ед. изм.</t>
  </si>
  <si>
    <t>Кол-во</t>
  </si>
  <si>
    <t>Коммерческое предложение (руб./ед.изм.)</t>
  </si>
  <si>
    <t>НМЦК, определенная методом сопоставимых рыночных цен (анализа рынка) с НДС</t>
  </si>
  <si>
    <t>КП-26-08-7923 от 13.08.2026</t>
  </si>
  <si>
    <t>КП-26-08-7927 от 13.08.2026</t>
  </si>
  <si>
    <t>КП-26-08-7932 от 13.08.2026</t>
  </si>
  <si>
    <t>Начальная цена единицы медицинского изделия (НЦЕ) с НДС</t>
  </si>
  <si>
    <t>Цена за единицу изм. с округлением  до сотых долей после запятой (руб.) с НДС</t>
  </si>
  <si>
    <t>НМЦК с НДС (п.17)</t>
  </si>
  <si>
    <t>Цена без НДС, руб.</t>
  </si>
  <si>
    <t>НДС, %</t>
  </si>
  <si>
    <t>Цена с НДС, руб.</t>
  </si>
  <si>
    <t>Матрас ортопедический</t>
  </si>
  <si>
    <t>шт</t>
  </si>
  <si>
    <t>Наматрасник водонепроницаемый, многоразового использования</t>
  </si>
  <si>
    <t>В результате проведенного расчета Н(М)ЦК составила:</t>
  </si>
  <si>
    <t xml:space="preserve">Определение НМЦК произведено Заказчиком в соответствии с  Приказом Минздрава России от 20 августа №450н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осушествлении закупок медицинских изделий". </t>
  </si>
  <si>
    <t>**НЦЕ не превышает средневзвешенное зачение</t>
  </si>
  <si>
    <t>**В соответствии с п.3.20.1. Методических рекомендаций  НМЦК рассчитана с помощью стандартных функций табличного редактора EXCEL.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</si>
</sst>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2" name="Text Box 3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3" name="Text Box 3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4" name="Text Box 30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5" name="Text Box 30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6" name="Text Box 30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7" name="Text Box 30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8" name="Text Box 30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9" name="Text Box 30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0" name="Text Box 30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1" name="Text Box 30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2" name="Text Box 30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3" name="Text Box 30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4" name="Text Box 299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5" name="Text Box 29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6" name="Text Box 297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7" name="Text Box 29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8" name="Text Box 29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9" name="Text Box 29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20" name="Text Box 29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21" name="Text Box 29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22" name="Text Box 29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23" name="Text Box 290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24" name="Text Box 289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25" name="Text Box 28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26" name="Text Box 287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27" name="Text Box 28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28" name="Text Box 285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29" name="Text Box 28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30" name="Text Box 28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31" name="Text Box 28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32" name="Text Box 28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33" name="Text Box 280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34" name="Text Box 279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35" name="Text Box 278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36" name="Text Box 277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37" name="Text Box 27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38" name="Text Box 275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39" name="Text Box 274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40" name="Text Box 273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41" name="Text Box 27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42" name="Text Box 27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43" name="Text Box 270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44" name="Text Box 269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45" name="Text Box 26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46" name="Text Box 267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47" name="Text Box 26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48" name="Text Box 265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49" name="Text Box 264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50" name="Text Box 263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51" name="Text Box 26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52" name="Text Box 26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53" name="Text Box 260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54" name="Text Box 259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55" name="Text Box 258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56" name="Text Box 257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57" name="Text Box 2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58" name="Text Box 255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59" name="Text Box 254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60" name="Text Box 25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61" name="Text Box 25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62" name="Text Box 25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63" name="Text Box 250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64" name="Text Box 249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65" name="Text Box 248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66" name="Text Box 247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67" name="Text Box 24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68" name="Text Box 245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69" name="Text Box 244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70" name="Text Box 243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71" name="Text Box 24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72" name="Text Box 24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73" name="Text Box 240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74" name="Text Box 239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75" name="Text Box 238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76" name="Text Box 237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77" name="Text Box 23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78" name="Text Box 235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79" name="Text 1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80" name="Text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81" name="Text 3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82" name="Text 4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83" name="Text 5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84" name="Text 6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85" name="Text 7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86" name="Text 8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87" name="Text 9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88" name="Text 10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89" name="Text 11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90" name="Text 1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91" name="Text 13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92" name="Text 14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93" name="Text 15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94" name="Text 16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95" name="Text 17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96" name="Text 18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97" name="Text 19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98" name="Text 20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99" name="Text 21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00" name="Text 2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01" name="Text 23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02" name="Text 24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03" name="Text 25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04" name="Text 26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05" name="Text 27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06" name="Text 28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07" name="Text 29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08" name="Text 30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09" name="Text 31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10" name="Text 3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11" name="Text 33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12" name="Text 34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13" name="Text 35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14" name="Text 36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15" name="Text 37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16" name="Text 38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17" name="Text 40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18" name="Text 41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19" name="Text 4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20" name="Text 43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21" name="Text 44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22" name="Text 45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23" name="Text 46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24" name="Text 47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25" name="Text 48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26" name="Text 49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27" name="Text 50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28" name="Text 51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29" name="Text 5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30" name="Text 53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31" name="Text 54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32" name="Text 55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33" name="Text 56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34" name="Text 57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35" name="Text 58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36" name="Text 59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37" name="Text 60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38" name="Text 61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39" name="Text 6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40" name="Text 63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41" name="Text 64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42" name="Text 65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43" name="Text 66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44" name="Text 67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45" name="Text 68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46" name="Text 69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47" name="Text 70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48" name="Text 71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49" name="Text 7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50" name="Text 73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51" name="Text 74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52" name="Text 75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53" name="Text 76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54" name="Text 77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55" name="Text 78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56" name="Text Box 31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72360</xdr:colOff>
      <xdr:row>6</xdr:row>
      <xdr:rowOff>181440</xdr:rowOff>
    </xdr:to>
    <xdr:sp macro="" textlink="">
      <xdr:nvSpPr>
        <xdr:cNvPr id="157" name="Text 39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0" y="377208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158" name="Text Box 311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159" name="Text Box 310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160" name="Text Box 30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161" name="Text Box 308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162" name="Text Box 307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163" name="Text Box 306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164" name="Text Box 305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165" name="Text Box 30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166" name="Text Box 303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167" name="Text Box 30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168" name="Text Box 301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169" name="Text Box 300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170" name="Text Box 29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171" name="Text Box 298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172" name="Text Box 297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173" name="Text Box 296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174" name="Text Box 295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175" name="Text Box 29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176" name="Text Box 293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177" name="Text Box 29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178" name="Text Box 291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179" name="Text Box 290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180" name="Text Box 28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181" name="Text Box 288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182" name="Text Box 287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183" name="Text Box 286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184" name="Text Box 285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185" name="Text Box 2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186" name="Text Box 283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187" name="Text Box 28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188" name="Text Box 281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189" name="Text Box 280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190" name="Text Box 27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191" name="Text Box 278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192" name="Text Box 277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193" name="Text Box 276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194" name="Text Box 275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195" name="Text Box 27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196" name="Text Box 273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197" name="Text Box 27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198" name="Text Box 271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199" name="Text Box 270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00" name="Text Box 26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01" name="Text Box 268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02" name="Text Box 267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03" name="Text Box 266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04" name="Text Box 265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05" name="Text Box 26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06" name="Text Box 263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07" name="Text Box 26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08" name="Text Box 26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09" name="Text Box 260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10" name="Text Box 25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11" name="Text Box 258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12" name="Text Box 257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13" name="Text Box 256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14" name="Text Box 255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15" name="Text Box 25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16" name="Text Box 253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17" name="Text Box 25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18" name="Text Box 251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19" name="Text Box 250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20" name="Text Box 24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21" name="Text Box 248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22" name="Text Box 247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23" name="Text Box 246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24" name="Text Box 245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25" name="Text Box 24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26" name="Text Box 243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27" name="Text Box 24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28" name="Text Box 241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29" name="Text Box 240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30" name="Text Box 23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31" name="Text Box 238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32" name="Text Box 237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33" name="Text Box 236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34" name="Text Box 235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35" name="Text 1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36" name="Text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37" name="Text 3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38" name="Text 4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39" name="Text 5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40" name="Text 6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41" name="Text 7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42" name="Text 8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43" name="Text 9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44" name="Text 10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45" name="Text 11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46" name="Text 1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47" name="Text 13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48" name="Text 14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49" name="Text 15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50" name="Text 16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51" name="Text 17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52" name="Text 18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53" name="Text 19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54" name="Text 20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55" name="Text 2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56" name="Text 2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57" name="Text 23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58" name="Text 24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59" name="Text 25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60" name="Text 26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61" name="Text 27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62" name="Text 28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63" name="Text 29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64" name="Text 30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65" name="Text 31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66" name="Text 3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67" name="Text 33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68" name="Text 34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69" name="Text 35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70" name="Text 36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71" name="Text 37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72" name="Text 38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73" name="Text 40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74" name="Text 41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75" name="Text 4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76" name="Text 43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77" name="Text 44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78" name="Text 45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79" name="Text 46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80" name="Text 47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81" name="Text 48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82" name="Text 49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83" name="Text 50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84" name="Text 51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85" name="Text 5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86" name="Text 53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87" name="Text 54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88" name="Text 55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89" name="Text 56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90" name="Text 57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91" name="Text 58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92" name="Text 59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93" name="Text 60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94" name="Text 61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95" name="Text 6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96" name="Text 63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97" name="Text 64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98" name="Text 65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299" name="Text 66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300" name="Text 67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301" name="Text 68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302" name="Text 69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303" name="Text 70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304" name="Text 7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305" name="Text 7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306" name="Text 73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307" name="Text 74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308" name="Text 75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309" name="Text 76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310" name="Text 77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311" name="Text 78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312" name="Text Box 315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72360</xdr:colOff>
      <xdr:row>7</xdr:row>
      <xdr:rowOff>181440</xdr:rowOff>
    </xdr:to>
    <xdr:sp macro="" textlink="">
      <xdr:nvSpPr>
        <xdr:cNvPr id="313" name="Text 39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0" y="44006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zoomScaleNormal="100" workbookViewId="0">
      <selection activeCell="P7" sqref="P7"/>
    </sheetView>
  </sheetViews>
  <sheetFormatPr defaultColWidth="8.7109375" defaultRowHeight="15" x14ac:dyDescent="0.25"/>
  <cols>
    <col min="2" max="2" width="27.7109375" customWidth="1"/>
    <col min="14" max="16" width="12.42578125" customWidth="1"/>
  </cols>
  <sheetData>
    <row r="1" spans="1:16" ht="49.5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ht="49.5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/>
      <c r="J2" s="4"/>
      <c r="K2" s="4"/>
      <c r="L2" s="4"/>
      <c r="M2" s="4"/>
      <c r="N2" s="4" t="s">
        <v>6</v>
      </c>
      <c r="O2" s="4"/>
      <c r="P2" s="4"/>
    </row>
    <row r="3" spans="1:16" ht="49.5" customHeight="1" x14ac:dyDescent="0.25">
      <c r="A3" s="4"/>
      <c r="B3" s="4"/>
      <c r="C3" s="4"/>
      <c r="D3" s="4"/>
      <c r="E3" s="4" t="s">
        <v>7</v>
      </c>
      <c r="F3" s="4"/>
      <c r="G3" s="4"/>
      <c r="H3" s="4" t="s">
        <v>8</v>
      </c>
      <c r="I3" s="4"/>
      <c r="J3" s="4"/>
      <c r="K3" s="4" t="s">
        <v>9</v>
      </c>
      <c r="L3" s="4"/>
      <c r="M3" s="4"/>
      <c r="N3" s="4" t="s">
        <v>10</v>
      </c>
      <c r="O3" s="4" t="s">
        <v>11</v>
      </c>
      <c r="P3" s="4" t="s">
        <v>12</v>
      </c>
    </row>
    <row r="4" spans="1:16" ht="49.5" customHeight="1" x14ac:dyDescent="0.25">
      <c r="A4" s="4"/>
      <c r="B4" s="4"/>
      <c r="C4" s="4"/>
      <c r="D4" s="4"/>
      <c r="E4" s="5" t="s">
        <v>13</v>
      </c>
      <c r="F4" s="5" t="s">
        <v>14</v>
      </c>
      <c r="G4" s="5" t="s">
        <v>15</v>
      </c>
      <c r="H4" s="5" t="s">
        <v>13</v>
      </c>
      <c r="I4" s="5" t="s">
        <v>14</v>
      </c>
      <c r="J4" s="5" t="s">
        <v>15</v>
      </c>
      <c r="K4" s="5" t="s">
        <v>13</v>
      </c>
      <c r="L4" s="5" t="s">
        <v>14</v>
      </c>
      <c r="M4" s="5" t="s">
        <v>15</v>
      </c>
      <c r="N4" s="4"/>
      <c r="O4" s="4"/>
      <c r="P4" s="4"/>
    </row>
    <row r="5" spans="1:16" ht="49.5" customHeight="1" x14ac:dyDescent="0.25">
      <c r="A5" s="6">
        <v>1</v>
      </c>
      <c r="B5" s="7" t="s">
        <v>16</v>
      </c>
      <c r="C5" s="6" t="s">
        <v>17</v>
      </c>
      <c r="D5" s="11">
        <v>2</v>
      </c>
      <c r="E5" s="9">
        <f>G5/1.05</f>
        <v>20380.952380952382</v>
      </c>
      <c r="F5" s="12">
        <v>5</v>
      </c>
      <c r="G5" s="9">
        <v>21400</v>
      </c>
      <c r="H5" s="9">
        <f>J5/1.05</f>
        <v>20761.90476190476</v>
      </c>
      <c r="I5" s="12">
        <v>5</v>
      </c>
      <c r="J5" s="9">
        <v>21800</v>
      </c>
      <c r="K5" s="9">
        <f>M5/1.05</f>
        <v>20990.476190476191</v>
      </c>
      <c r="L5" s="12">
        <v>5</v>
      </c>
      <c r="M5" s="9">
        <v>22040</v>
      </c>
      <c r="N5" s="9">
        <f>MIN(G5,J5,M5)</f>
        <v>21400</v>
      </c>
      <c r="O5" s="10">
        <f>ROUND(N5,2)</f>
        <v>21400</v>
      </c>
      <c r="P5" s="10">
        <f>O5*D5</f>
        <v>42800</v>
      </c>
    </row>
    <row r="6" spans="1:16" ht="49.5" customHeight="1" x14ac:dyDescent="0.25">
      <c r="A6" s="6">
        <v>2</v>
      </c>
      <c r="B6" s="7" t="s">
        <v>18</v>
      </c>
      <c r="C6" s="6" t="s">
        <v>17</v>
      </c>
      <c r="D6" s="11">
        <v>15</v>
      </c>
      <c r="E6" s="9">
        <f>G6/1.05</f>
        <v>6476.1904761904761</v>
      </c>
      <c r="F6" s="12">
        <v>5</v>
      </c>
      <c r="G6" s="9">
        <v>6800</v>
      </c>
      <c r="H6" s="9">
        <f>J6/1.05</f>
        <v>6600</v>
      </c>
      <c r="I6" s="12">
        <v>5</v>
      </c>
      <c r="J6" s="9">
        <v>6930</v>
      </c>
      <c r="K6" s="9">
        <f>M6/1.05</f>
        <v>6666.6666666666661</v>
      </c>
      <c r="L6" s="12">
        <v>5</v>
      </c>
      <c r="M6" s="9">
        <v>7000</v>
      </c>
      <c r="N6" s="9">
        <f>MIN(G6,J6,M6)</f>
        <v>6800</v>
      </c>
      <c r="O6" s="10">
        <f>ROUND(N6,2)</f>
        <v>6800</v>
      </c>
      <c r="P6" s="10">
        <f>O6*D6</f>
        <v>102000</v>
      </c>
    </row>
    <row r="7" spans="1:16" ht="49.5" customHeight="1" x14ac:dyDescent="0.25">
      <c r="A7" s="3" t="s">
        <v>19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8">
        <f>SUM(P5:P6)</f>
        <v>144800</v>
      </c>
    </row>
    <row r="8" spans="1:16" ht="49.5" customHeight="1" x14ac:dyDescent="0.25">
      <c r="A8" s="2" t="s">
        <v>20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49.5" customHeight="1" x14ac:dyDescent="0.25">
      <c r="A9" s="1" t="s">
        <v>21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9.5" customHeight="1" x14ac:dyDescent="0.25">
      <c r="A10" s="1" t="s">
        <v>22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</sheetData>
  <sheetProtection algorithmName="SHA-512" hashValue="+nxnVJTnEGZVs8t5es4S2EMNmJtFRClVlSwuwueeyq9GH3dm9KtlwDit0Q75hjJFKOvh7j6JtXS4ug/XoCwT+w==" saltValue="1RRK7FKWQ/PBlJW0IPaUhg==" spinCount="100000" sheet="1" objects="1" scenarios="1"/>
  <mergeCells count="17">
    <mergeCell ref="A7:O7"/>
    <mergeCell ref="A8:P8"/>
    <mergeCell ref="A9:P9"/>
    <mergeCell ref="A10:P10"/>
    <mergeCell ref="A1:P1"/>
    <mergeCell ref="A2:A4"/>
    <mergeCell ref="B2:B4"/>
    <mergeCell ref="C2:C4"/>
    <mergeCell ref="D2:D4"/>
    <mergeCell ref="E2:M2"/>
    <mergeCell ref="N2:P2"/>
    <mergeCell ref="E3:G3"/>
    <mergeCell ref="H3:J3"/>
    <mergeCell ref="K3:M3"/>
    <mergeCell ref="N3:N4"/>
    <mergeCell ref="O3:O4"/>
    <mergeCell ref="P3:P4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Лимонтова Валентина Александровна</dc:creator>
  <dc:description/>
  <cp:lastModifiedBy>Огородникова Анастасия Дмитриевна</cp:lastModifiedBy>
  <cp:revision>1</cp:revision>
  <dcterms:created xsi:type="dcterms:W3CDTF">2026-06-08T08:56:35Z</dcterms:created>
  <dcterms:modified xsi:type="dcterms:W3CDTF">2026-08-20T08:37:06Z</dcterms:modified>
  <dc:language>ru-RU</dc:language>
</cp:coreProperties>
</file>