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обосн!$A$7:$P$19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8" l="1"/>
  <c r="K16" i="8"/>
  <c r="M16" i="8"/>
  <c r="N16" i="8" s="1"/>
  <c r="O16" i="8" s="1"/>
  <c r="P16" i="8" s="1"/>
  <c r="J17" i="8"/>
  <c r="K17" i="8"/>
  <c r="M17" i="8"/>
  <c r="N17" i="8" s="1"/>
  <c r="O17" i="8" s="1"/>
  <c r="P17" i="8" s="1"/>
  <c r="L17" i="8" l="1"/>
  <c r="L16" i="8"/>
  <c r="M14" i="8"/>
  <c r="N14" i="8" s="1"/>
  <c r="O14" i="8" s="1"/>
  <c r="P14" i="8" s="1"/>
  <c r="K14" i="8"/>
  <c r="J14" i="8"/>
  <c r="M13" i="8"/>
  <c r="N13" i="8" s="1"/>
  <c r="O13" i="8" s="1"/>
  <c r="P13" i="8" s="1"/>
  <c r="K13" i="8"/>
  <c r="J13" i="8"/>
  <c r="M12" i="8"/>
  <c r="N12" i="8" s="1"/>
  <c r="O12" i="8" s="1"/>
  <c r="P12" i="8" s="1"/>
  <c r="K12" i="8"/>
  <c r="L12" i="8" s="1"/>
  <c r="J12" i="8"/>
  <c r="M11" i="8"/>
  <c r="N11" i="8" s="1"/>
  <c r="O11" i="8" s="1"/>
  <c r="P11" i="8" s="1"/>
  <c r="K11" i="8"/>
  <c r="L11" i="8" s="1"/>
  <c r="J11" i="8"/>
  <c r="M10" i="8"/>
  <c r="N10" i="8" s="1"/>
  <c r="O10" i="8" s="1"/>
  <c r="P10" i="8" s="1"/>
  <c r="K10" i="8"/>
  <c r="J10" i="8"/>
  <c r="L10" i="8" s="1"/>
  <c r="L13" i="8" l="1"/>
  <c r="L14" i="8"/>
  <c r="J15" i="8"/>
  <c r="K15" i="8"/>
  <c r="M15" i="8"/>
  <c r="N15" i="8" s="1"/>
  <c r="O15" i="8" s="1"/>
  <c r="P15" i="8" s="1"/>
  <c r="L15" i="8" l="1"/>
  <c r="M9" i="8"/>
  <c r="N9" i="8" s="1"/>
  <c r="O9" i="8" s="1"/>
  <c r="P9" i="8" s="1"/>
  <c r="K9" i="8"/>
  <c r="J9" i="8"/>
  <c r="L9" i="8" l="1"/>
  <c r="P18" i="8" l="1"/>
  <c r="L10" i="9"/>
  <c r="M10" i="9" s="1"/>
  <c r="N10" i="9" s="1"/>
  <c r="O10" i="9" s="1"/>
  <c r="J10" i="9"/>
  <c r="I10" i="9"/>
  <c r="L9" i="9"/>
  <c r="M9" i="9" s="1"/>
  <c r="N9" i="9" s="1"/>
  <c r="O9" i="9" s="1"/>
  <c r="J9" i="9"/>
  <c r="I9" i="9"/>
  <c r="O11" i="9" l="1"/>
  <c r="I12" i="9" s="1"/>
  <c r="K10" i="9"/>
  <c r="K9" i="9"/>
  <c r="J19" i="8" l="1"/>
</calcChain>
</file>

<file path=xl/sharedStrings.xml><?xml version="1.0" encoding="utf-8"?>
<sst xmlns="http://schemas.openxmlformats.org/spreadsheetml/2006/main" count="76" uniqueCount="48">
  <si>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</si>
  <si>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</si>
  <si>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</si>
  <si>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</si>
  <si>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</si>
  <si>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</si>
  <si>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</si>
  <si>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</si>
  <si>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</si>
  <si>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</si>
  <si>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</si>
  <si>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</si>
  <si>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</si>
  <si>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</si>
  <si>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</si>
  <si>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</si>
  <si>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</si>
  <si>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</si>
  <si>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</si>
  <si>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</si>
  <si>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</si>
  <si>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</si>
  <si>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</si>
  <si>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</si>
  <si>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Итого</t>
  </si>
  <si>
    <t>Начальник отдела закупок_______________________К.А. Полякова</t>
  </si>
  <si>
    <t xml:space="preserve">Ценовое предложение                                                          Вход. 48 от 16.11.2020 г. </t>
  </si>
  <si>
    <t xml:space="preserve">Ценовое предложение                                                          Вход. 49 от 16.11.2020 г. </t>
  </si>
  <si>
    <t xml:space="preserve">Ценовое предложение                                                          Вход. 50 от 16.11.2020 г. </t>
  </si>
  <si>
    <t>единица измерения</t>
  </si>
  <si>
    <t>Ведущий специалист по закупкам Контрактной службы_______________________Е.М. Макеева</t>
  </si>
  <si>
    <r>
      <t xml:space="preserve">Средняя арифметическая цена за единицу     </t>
    </r>
    <r>
      <rPr>
        <b/>
        <i/>
        <sz val="10"/>
        <color theme="0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</si>
  <si>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color theme="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</si>
  <si>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theme="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theme="0"/>
        <rFont val="Times New Roman"/>
        <family val="1"/>
        <charset val="204"/>
      </rPr>
      <t>ц</t>
    </r>
    <r>
      <rPr>
        <i/>
        <vertAlign val="subscript"/>
        <sz val="10"/>
        <color theme="0"/>
        <rFont val="Times New Roman"/>
        <family val="1"/>
        <charset val="204"/>
      </rPr>
      <t>i</t>
    </r>
    <r>
      <rPr>
        <sz val="10"/>
        <color theme="0"/>
        <rFont val="Times New Roman"/>
        <family val="1"/>
        <charset val="204"/>
      </rPr>
      <t>- цена единицы)</t>
    </r>
  </si>
  <si>
    <t>Ценовое предложение                                                                                                        Вход. № 1245от 21.07.2026</t>
  </si>
  <si>
    <t xml:space="preserve"> Флешка 256 ГБ Память , USB Flash 256 ГБ , Transcend JetFlash 920 (USB 3.2 Gen 1,USB Type-А, до 420 Мбайт/сек) </t>
  </si>
  <si>
    <t xml:space="preserve"> Флешка 128 ГБ Kingston DataTraveler Kyson (USB 3.2 Gen 1,USB Type- A, до 200 Мбайт/сек)</t>
  </si>
  <si>
    <t>Ценовое предложение                                                                                                        Вход. № 1186 от 06.05.2026</t>
  </si>
  <si>
    <t>Ценовое предложение                                                                                                        Вход. № 1176 от 30.04.2026</t>
  </si>
  <si>
    <t>Обоснование начальной (максимальной) цены контракта
Поставка картриджей, комплектующих и  карт памяти</t>
  </si>
  <si>
    <t>шт</t>
  </si>
  <si>
    <r>
      <t>Мастер-пленка</t>
    </r>
    <r>
      <rPr>
        <sz val="10"/>
        <rFont val="Times New Roman"/>
        <family val="1"/>
        <charset val="204"/>
      </rPr>
      <t xml:space="preserve"> RZ, формат А4 для Rizo RZ 300, S-4250E </t>
    </r>
  </si>
  <si>
    <r>
      <t>Лента переноса</t>
    </r>
    <r>
      <rPr>
        <sz val="10"/>
        <rFont val="Times New Roman"/>
        <family val="1"/>
        <charset val="204"/>
      </rPr>
      <t xml:space="preserve"> 064E92090, 064E02364 для Xerox 4595 , оригинал,  ресурс 600000 стр. </t>
    </r>
  </si>
  <si>
    <r>
      <t>Тонер-картридж</t>
    </r>
    <r>
      <rPr>
        <sz val="10"/>
        <rFont val="Times New Roman"/>
        <family val="1"/>
        <charset val="204"/>
      </rPr>
      <t xml:space="preserve"> пурпурный для МФУ konica minolta bizhub c224e A33K350, оригинал, ресурс 25000 стр</t>
    </r>
  </si>
  <si>
    <r>
      <t>Узел ремня переноса</t>
    </r>
    <r>
      <rPr>
        <sz val="10"/>
        <rFont val="Times New Roman"/>
        <family val="1"/>
        <charset val="204"/>
      </rPr>
      <t xml:space="preserve"> 064K92682, 064K92840 для Xerox 4595, оригинал, ресурс 600000 стр.</t>
    </r>
  </si>
  <si>
    <r>
      <t>Модуль очистки ремня переноса</t>
    </r>
    <r>
      <rPr>
        <sz val="10"/>
        <rFont val="Times New Roman"/>
        <family val="1"/>
        <charset val="204"/>
      </rPr>
      <t xml:space="preserve"> 802K99850, 802K99851 для Xerox 4595 , оригинал,  ресурс 300000 стр.</t>
    </r>
  </si>
  <si>
    <r>
      <t>Тонер-картридж</t>
    </r>
    <r>
      <rPr>
        <sz val="10"/>
        <rFont val="Times New Roman"/>
        <family val="1"/>
        <charset val="204"/>
      </rPr>
      <t xml:space="preserve"> голубой для МФУ konica minolta bizhub c224e A33K450, оригинал, ресурс 25000 стр</t>
    </r>
  </si>
  <si>
    <r>
      <t>Краска RZчерная</t>
    </r>
    <r>
      <rPr>
        <sz val="10"/>
        <rFont val="Times New Roman"/>
        <family val="1"/>
        <charset val="204"/>
      </rPr>
      <t>, 1000 мл для Rizo RZ 300, S-4253E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</si>
</sst>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vertAlign val="subscript"/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2" fillId="5" borderId="10" xfId="0" applyFont="1" applyFill="1" applyBorder="1" applyAlignment="1">
      <alignment horizontal="distributed" vertical="top" wrapText="1" justifyLastLine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6" xfId="0" applyFont="1" applyFill="1" applyBorder="1" applyAlignment="1">
      <alignment horizontal="center" vertical="center" wrapText="1"/>
    </xf>
    <xf numFmtId="0" fontId="2" fillId="5" borderId="0" xfId="0" applyFont="1" applyFill="1" applyBorder="1"/>
    <xf numFmtId="4" fontId="2" fillId="5" borderId="0" xfId="0" applyNumberFormat="1" applyFont="1" applyFill="1" applyBorder="1"/>
    <xf numFmtId="2" fontId="12" fillId="5" borderId="15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 justifyLastLine="1"/>
    </xf>
    <xf numFmtId="164" fontId="2" fillId="5" borderId="1" xfId="0" applyNumberFormat="1" applyFont="1" applyFill="1" applyBorder="1" applyAlignment="1">
      <alignment horizontal="center" vertical="center" wrapText="1" justifyLastLine="1"/>
    </xf>
    <xf numFmtId="0" fontId="2" fillId="5" borderId="1" xfId="0" applyFont="1" applyFill="1" applyBorder="1" applyAlignment="1">
      <alignment horizontal="center" vertical="center" justifyLastLine="1"/>
    </xf>
    <xf numFmtId="10" fontId="2" fillId="5" borderId="1" xfId="0" applyNumberFormat="1" applyFont="1" applyFill="1" applyBorder="1" applyAlignment="1">
      <alignment horizontal="center" vertical="center" justifyLastLine="1"/>
    </xf>
    <xf numFmtId="2" fontId="2" fillId="5" borderId="1" xfId="0" applyNumberFormat="1" applyFont="1" applyFill="1" applyBorder="1" applyAlignment="1">
      <alignment horizontal="center" vertical="center" wrapText="1" justifyLastLine="1"/>
    </xf>
    <xf numFmtId="165" fontId="2" fillId="5" borderId="1" xfId="0" applyNumberFormat="1" applyFont="1" applyFill="1" applyBorder="1" applyAlignment="1">
      <alignment horizontal="center" vertical="center" wrapText="1" justifyLastLine="1"/>
    </xf>
    <xf numFmtId="4" fontId="2" fillId="5" borderId="1" xfId="0" applyNumberFormat="1" applyFont="1" applyFill="1" applyBorder="1" applyAlignment="1">
      <alignment horizontal="center" vertical="center" wrapText="1" justifyLastLine="1"/>
    </xf>
    <xf numFmtId="0" fontId="16" fillId="4" borderId="8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top" wrapText="1"/>
    </xf>
    <xf numFmtId="0" fontId="17" fillId="5" borderId="10" xfId="0" applyFont="1" applyFill="1" applyBorder="1" applyAlignment="1">
      <alignment horizontal="distributed" vertical="top" wrapText="1" justifyLastLine="1"/>
    </xf>
    <xf numFmtId="0" fontId="17" fillId="4" borderId="1" xfId="0" applyFont="1" applyFill="1" applyBorder="1" applyAlignment="1">
      <alignment horizontal="distributed" vertical="top" wrapText="1" justifyLastLine="1"/>
    </xf>
    <xf numFmtId="1" fontId="17" fillId="5" borderId="1" xfId="0" applyNumberFormat="1" applyFont="1" applyFill="1" applyBorder="1" applyAlignment="1">
      <alignment horizontal="distributed" vertical="top" wrapText="1" justifyLastLine="1"/>
    </xf>
    <xf numFmtId="164" fontId="17" fillId="5" borderId="1" xfId="0" applyNumberFormat="1" applyFont="1" applyFill="1" applyBorder="1" applyAlignment="1">
      <alignment horizontal="distributed" vertical="top" wrapText="1" justifyLastLine="1"/>
    </xf>
    <xf numFmtId="0" fontId="17" fillId="5" borderId="1" xfId="0" applyFont="1" applyFill="1" applyBorder="1" applyAlignment="1">
      <alignment horizontal="distributed" vertical="top" justifyLastLine="1"/>
    </xf>
    <xf numFmtId="10" fontId="17" fillId="5" borderId="1" xfId="0" applyNumberFormat="1" applyFont="1" applyFill="1" applyBorder="1" applyAlignment="1">
      <alignment horizontal="distributed" vertical="top" justifyLastLine="1"/>
    </xf>
    <xf numFmtId="2" fontId="17" fillId="5" borderId="1" xfId="0" applyNumberFormat="1" applyFont="1" applyFill="1" applyBorder="1" applyAlignment="1">
      <alignment horizontal="distributed" vertical="top" wrapText="1" justifyLastLine="1"/>
    </xf>
    <xf numFmtId="165" fontId="17" fillId="5" borderId="1" xfId="0" applyNumberFormat="1" applyFont="1" applyFill="1" applyBorder="1" applyAlignment="1">
      <alignment horizontal="distributed" vertical="top" wrapText="1" justifyLastLine="1"/>
    </xf>
    <xf numFmtId="4" fontId="17" fillId="5" borderId="1" xfId="0" applyNumberFormat="1" applyFont="1" applyFill="1" applyBorder="1" applyAlignment="1">
      <alignment horizontal="center" vertical="top" wrapText="1" justifyLastLine="1"/>
    </xf>
    <xf numFmtId="4" fontId="17" fillId="5" borderId="11" xfId="0" applyNumberFormat="1" applyFont="1" applyFill="1" applyBorder="1" applyAlignment="1">
      <alignment horizontal="center" vertical="top" wrapText="1" justifyLastLine="1"/>
    </xf>
    <xf numFmtId="0" fontId="15" fillId="5" borderId="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textRotation="90" wrapText="1"/>
    </xf>
    <xf numFmtId="0" fontId="16" fillId="5" borderId="4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top" wrapText="1"/>
    </xf>
    <xf numFmtId="0" fontId="21" fillId="5" borderId="0" xfId="0" applyFont="1" applyFill="1" applyBorder="1" applyAlignment="1">
      <alignment horizontal="center" vertical="center" wrapText="1"/>
    </xf>
    <xf numFmtId="2" fontId="21" fillId="5" borderId="0" xfId="0" applyNumberFormat="1" applyFont="1" applyFill="1" applyBorder="1" applyAlignment="1">
      <alignment horizontal="center" vertical="center" wrapText="1"/>
    </xf>
    <xf numFmtId="1" fontId="21" fillId="5" borderId="0" xfId="0" applyNumberFormat="1" applyFont="1" applyFill="1" applyBorder="1" applyAlignment="1">
      <alignment horizontal="center" vertical="center" wrapText="1"/>
    </xf>
    <xf numFmtId="164" fontId="21" fillId="5" borderId="0" xfId="0" applyNumberFormat="1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vertical="center"/>
    </xf>
    <xf numFmtId="10" fontId="21" fillId="5" borderId="0" xfId="0" applyNumberFormat="1" applyFont="1" applyFill="1" applyBorder="1" applyAlignment="1">
      <alignment horizontal="center" vertical="center"/>
    </xf>
    <xf numFmtId="2" fontId="15" fillId="5" borderId="0" xfId="0" applyNumberFormat="1" applyFont="1" applyFill="1" applyBorder="1" applyAlignment="1">
      <alignment horizontal="center" vertical="center" wrapText="1"/>
    </xf>
    <xf numFmtId="165" fontId="15" fillId="5" borderId="0" xfId="0" applyNumberFormat="1" applyFont="1" applyFill="1" applyBorder="1" applyAlignment="1">
      <alignment horizontal="center" vertical="center" wrapText="1"/>
    </xf>
    <xf numFmtId="4" fontId="15" fillId="5" borderId="2" xfId="0" applyNumberFormat="1" applyFont="1" applyFill="1" applyBorder="1" applyAlignment="1">
      <alignment horizontal="center" vertical="center" wrapText="1"/>
    </xf>
    <xf numFmtId="2" fontId="22" fillId="5" borderId="0" xfId="0" applyNumberFormat="1" applyFont="1" applyFill="1" applyAlignment="1">
      <alignment vertical="center"/>
    </xf>
    <xf numFmtId="0" fontId="22" fillId="5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2" fontId="16" fillId="5" borderId="0" xfId="0" applyNumberFormat="1" applyFont="1" applyFill="1" applyAlignment="1">
      <alignment vertical="center"/>
    </xf>
    <xf numFmtId="0" fontId="23" fillId="5" borderId="0" xfId="0" applyFont="1" applyFill="1" applyAlignment="1" applyProtection="1">
      <alignment vertical="center"/>
      <protection locked="0"/>
    </xf>
    <xf numFmtId="0" fontId="21" fillId="5" borderId="0" xfId="0" applyFont="1" applyFill="1"/>
    <xf numFmtId="0" fontId="21" fillId="5" borderId="0" xfId="0" applyFont="1" applyFill="1" applyBorder="1"/>
    <xf numFmtId="0" fontId="17" fillId="5" borderId="0" xfId="0" applyFont="1" applyFill="1"/>
    <xf numFmtId="0" fontId="21" fillId="5" borderId="0" xfId="0" applyFont="1" applyFill="1" applyBorder="1" applyAlignment="1" applyProtection="1">
      <alignment horizont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textRotation="90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distributed" vertical="top" wrapText="1" justifyLastLine="1"/>
    </xf>
    <xf numFmtId="0" fontId="11" fillId="5" borderId="1" xfId="0" applyFont="1" applyFill="1" applyBorder="1" applyAlignment="1">
      <alignment horizontal="distributed" vertical="top" wrapText="1" justifyLastLine="1"/>
    </xf>
    <xf numFmtId="0" fontId="25" fillId="5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2" fontId="13" fillId="5" borderId="1" xfId="0" applyNumberFormat="1" applyFont="1" applyFill="1" applyBorder="1" applyAlignment="1">
      <alignment wrapText="1"/>
    </xf>
    <xf numFmtId="0" fontId="24" fillId="5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" fontId="11" fillId="5" borderId="15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left" vertical="top"/>
    </xf>
    <xf numFmtId="0" fontId="15" fillId="5" borderId="0" xfId="0" applyFont="1" applyFill="1" applyBorder="1" applyAlignment="1">
      <alignment horizontal="right"/>
    </xf>
    <xf numFmtId="0" fontId="21" fillId="5" borderId="0" xfId="0" applyFont="1" applyFill="1" applyBorder="1" applyAlignment="1" applyProtection="1">
      <alignment horizontal="left" vertical="top" wrapText="1"/>
      <protection locked="0"/>
    </xf>
    <xf numFmtId="0" fontId="16" fillId="5" borderId="6" xfId="0" applyFont="1" applyFill="1" applyBorder="1" applyAlignment="1">
      <alignment horizontal="center" vertical="top" wrapText="1"/>
    </xf>
    <xf numFmtId="0" fontId="22" fillId="5" borderId="0" xfId="0" applyFont="1" applyFill="1" applyBorder="1" applyAlignment="1">
      <alignment horizontal="right" vertical="center"/>
    </xf>
    <xf numFmtId="0" fontId="17" fillId="5" borderId="0" xfId="0" applyFont="1" applyFill="1" applyBorder="1" applyAlignment="1">
      <alignment horizontal="left" vertical="top" wrapText="1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21" fillId="5" borderId="0" xfId="0" applyFont="1" applyFill="1" applyAlignment="1" applyProtection="1">
      <alignment horizontal="left" vertical="top" wrapText="1"/>
      <protection locked="0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textRotation="90" wrapText="1"/>
    </xf>
    <xf numFmtId="0" fontId="16" fillId="5" borderId="4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textRotation="90" wrapText="1"/>
    </xf>
    <xf numFmtId="0" fontId="16" fillId="5" borderId="5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4"/>
  <sheetViews>
    <sheetView tabSelected="1" topLeftCell="A10" zoomScaleNormal="100" workbookViewId="0">
      <selection activeCell="O17" sqref="O17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8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16" ht="30.75" customHeight="1" x14ac:dyDescent="0.25">
      <c r="B1" s="34"/>
      <c r="C1" s="34"/>
      <c r="D1" s="34"/>
      <c r="E1" s="34"/>
      <c r="F1" s="34"/>
      <c r="K1" s="2"/>
    </row>
    <row r="2" spans="1:16" ht="5.25" customHeight="1" x14ac:dyDescent="0.25">
      <c r="B2" s="34"/>
      <c r="C2" s="34"/>
      <c r="D2" s="34"/>
      <c r="E2" s="34"/>
      <c r="F2" s="34"/>
      <c r="K2" s="2"/>
      <c r="N2" s="107"/>
      <c r="O2" s="107"/>
      <c r="P2" s="107"/>
    </row>
    <row r="3" spans="1:16" ht="30.75" customHeight="1" x14ac:dyDescent="0.2">
      <c r="A3" s="114" t="s">
        <v>39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 ht="30.75" customHeight="1" x14ac:dyDescent="0.2">
      <c r="A4" s="10"/>
      <c r="B4" s="10"/>
      <c r="C4" s="10"/>
      <c r="D4" s="27"/>
      <c r="E4" s="3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30.75" customHeight="1" x14ac:dyDescent="0.2">
      <c r="A5" s="100" t="s">
        <v>19</v>
      </c>
      <c r="B5" s="101"/>
      <c r="C5" s="102" t="s">
        <v>22</v>
      </c>
      <c r="D5" s="103"/>
      <c r="E5" s="104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5"/>
    </row>
    <row r="6" spans="1:16" ht="30.75" customHeight="1" x14ac:dyDescent="0.2">
      <c r="A6" s="100" t="s">
        <v>20</v>
      </c>
      <c r="B6" s="10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01"/>
    </row>
    <row r="7" spans="1:16" ht="43.5" customHeight="1" x14ac:dyDescent="0.2">
      <c r="A7" s="115" t="s">
        <v>2</v>
      </c>
      <c r="B7" s="115" t="s">
        <v>23</v>
      </c>
      <c r="C7" s="117" t="s">
        <v>3</v>
      </c>
      <c r="D7" s="31"/>
      <c r="E7" s="119" t="s">
        <v>0</v>
      </c>
      <c r="F7" s="120" t="s">
        <v>4</v>
      </c>
      <c r="G7" s="120"/>
      <c r="H7" s="120"/>
      <c r="I7" s="120"/>
      <c r="J7" s="112" t="s">
        <v>5</v>
      </c>
      <c r="K7" s="112"/>
      <c r="L7" s="112"/>
      <c r="M7" s="113" t="s">
        <v>6</v>
      </c>
      <c r="N7" s="113"/>
      <c r="O7" s="113"/>
      <c r="P7" s="113"/>
    </row>
    <row r="8" spans="1:16" ht="270" customHeight="1" x14ac:dyDescent="0.2">
      <c r="A8" s="116"/>
      <c r="B8" s="116"/>
      <c r="C8" s="118"/>
      <c r="D8" s="32" t="s">
        <v>29</v>
      </c>
      <c r="E8" s="119"/>
      <c r="F8" s="83" t="s">
        <v>37</v>
      </c>
      <c r="G8" s="86" t="s">
        <v>38</v>
      </c>
      <c r="H8" s="86" t="s">
        <v>34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16" ht="30.75" customHeight="1" x14ac:dyDescent="0.2">
      <c r="A9" s="84">
        <v>1</v>
      </c>
      <c r="B9" s="93" t="s">
        <v>41</v>
      </c>
      <c r="C9" s="89"/>
      <c r="D9" s="90" t="s">
        <v>40</v>
      </c>
      <c r="E9" s="90">
        <v>6</v>
      </c>
      <c r="F9" s="95">
        <v>6300</v>
      </c>
      <c r="G9" s="96">
        <v>5980</v>
      </c>
      <c r="H9" s="96">
        <v>6100</v>
      </c>
      <c r="I9" s="40">
        <v>3</v>
      </c>
      <c r="J9" s="41">
        <f>AVERAGE(F9:H9)</f>
        <v>6126.666666666667</v>
      </c>
      <c r="K9" s="42">
        <f>STDEV(F9:H9)</f>
        <v>161.65807537309522</v>
      </c>
      <c r="L9" s="43">
        <f>K9/J9</f>
        <v>2.6385975305728272E-2</v>
      </c>
      <c r="M9" s="44">
        <f>((E9/I9)*(SUM(F9:H9)))</f>
        <v>36760</v>
      </c>
      <c r="N9" s="45">
        <f>M9/E9</f>
        <v>6126.666666666667</v>
      </c>
      <c r="O9" s="46">
        <f t="shared" ref="O9" si="0">ROUND(N9,2)</f>
        <v>6126.67</v>
      </c>
      <c r="P9" s="46">
        <f t="shared" ref="P9" si="1">O9*E9</f>
        <v>36760.020000000004</v>
      </c>
    </row>
    <row r="10" spans="1:16" ht="30.75" customHeight="1" x14ac:dyDescent="0.2">
      <c r="A10" s="84">
        <v>2</v>
      </c>
      <c r="B10" s="94" t="s">
        <v>42</v>
      </c>
      <c r="C10" s="89"/>
      <c r="D10" s="90" t="s">
        <v>40</v>
      </c>
      <c r="E10" s="91">
        <v>1</v>
      </c>
      <c r="F10" s="95">
        <v>23400</v>
      </c>
      <c r="G10" s="96">
        <v>23500</v>
      </c>
      <c r="H10" s="96">
        <v>23000</v>
      </c>
      <c r="I10" s="40">
        <v>3</v>
      </c>
      <c r="J10" s="41">
        <f t="shared" ref="J10:J14" si="2">AVERAGE(F10:H10)</f>
        <v>23300</v>
      </c>
      <c r="K10" s="42">
        <f t="shared" ref="K10:K14" si="3">STDEV(F10:H10)</f>
        <v>264.57513110645908</v>
      </c>
      <c r="L10" s="43">
        <f t="shared" ref="L10:L14" si="4">K10/J10</f>
        <v>1.135515584147893E-2</v>
      </c>
      <c r="M10" s="44">
        <f t="shared" ref="M10:M14" si="5">((E10/I10)*(SUM(F10:H10)))</f>
        <v>23300</v>
      </c>
      <c r="N10" s="45">
        <f t="shared" ref="N10:N14" si="6">M10/E10</f>
        <v>23300</v>
      </c>
      <c r="O10" s="46">
        <f t="shared" ref="O10:O14" si="7">ROUND(N10,2)</f>
        <v>23300</v>
      </c>
      <c r="P10" s="46">
        <f t="shared" ref="P10:P14" si="8">O10*E10</f>
        <v>23300</v>
      </c>
    </row>
    <row r="11" spans="1:16" ht="30.75" customHeight="1" x14ac:dyDescent="0.2">
      <c r="A11" s="84">
        <v>3</v>
      </c>
      <c r="B11" s="94" t="s">
        <v>43</v>
      </c>
      <c r="C11" s="89"/>
      <c r="D11" s="90" t="s">
        <v>40</v>
      </c>
      <c r="E11" s="91">
        <v>1</v>
      </c>
      <c r="F11" s="95">
        <v>10300</v>
      </c>
      <c r="G11" s="96">
        <v>10000</v>
      </c>
      <c r="H11" s="96">
        <v>10500</v>
      </c>
      <c r="I11" s="40">
        <v>3</v>
      </c>
      <c r="J11" s="41">
        <f t="shared" si="2"/>
        <v>10266.666666666666</v>
      </c>
      <c r="K11" s="42">
        <f t="shared" si="3"/>
        <v>251.66114784235833</v>
      </c>
      <c r="L11" s="43">
        <f t="shared" si="4"/>
        <v>2.4512449465164773E-2</v>
      </c>
      <c r="M11" s="44">
        <f t="shared" si="5"/>
        <v>10266.666666666666</v>
      </c>
      <c r="N11" s="45">
        <f t="shared" si="6"/>
        <v>10266.666666666666</v>
      </c>
      <c r="O11" s="46">
        <f t="shared" si="7"/>
        <v>10266.67</v>
      </c>
      <c r="P11" s="46">
        <f t="shared" si="8"/>
        <v>10266.67</v>
      </c>
    </row>
    <row r="12" spans="1:16" ht="30.75" customHeight="1" x14ac:dyDescent="0.2">
      <c r="A12" s="84">
        <v>4</v>
      </c>
      <c r="B12" s="94" t="s">
        <v>44</v>
      </c>
      <c r="C12" s="89"/>
      <c r="D12" s="90" t="s">
        <v>40</v>
      </c>
      <c r="E12" s="91">
        <v>1</v>
      </c>
      <c r="F12" s="95">
        <v>32000</v>
      </c>
      <c r="G12" s="96">
        <v>30000</v>
      </c>
      <c r="H12" s="96">
        <v>31500</v>
      </c>
      <c r="I12" s="40">
        <v>3</v>
      </c>
      <c r="J12" s="41">
        <f t="shared" si="2"/>
        <v>31166.666666666668</v>
      </c>
      <c r="K12" s="42">
        <f t="shared" si="3"/>
        <v>1040.8329997330663</v>
      </c>
      <c r="L12" s="43">
        <f t="shared" si="4"/>
        <v>3.3395711221381803E-2</v>
      </c>
      <c r="M12" s="44">
        <f t="shared" si="5"/>
        <v>31166.666666666664</v>
      </c>
      <c r="N12" s="45">
        <f t="shared" si="6"/>
        <v>31166.666666666664</v>
      </c>
      <c r="O12" s="46">
        <f t="shared" si="7"/>
        <v>31166.67</v>
      </c>
      <c r="P12" s="46">
        <f t="shared" si="8"/>
        <v>31166.67</v>
      </c>
    </row>
    <row r="13" spans="1:16" ht="30.75" customHeight="1" x14ac:dyDescent="0.2">
      <c r="A13" s="84">
        <v>5</v>
      </c>
      <c r="B13" s="94" t="s">
        <v>45</v>
      </c>
      <c r="C13" s="89"/>
      <c r="D13" s="90" t="s">
        <v>40</v>
      </c>
      <c r="E13" s="91">
        <v>1</v>
      </c>
      <c r="F13" s="95">
        <v>53000</v>
      </c>
      <c r="G13" s="96">
        <v>51000</v>
      </c>
      <c r="H13" s="96">
        <v>52800</v>
      </c>
      <c r="I13" s="40">
        <v>3</v>
      </c>
      <c r="J13" s="41">
        <f t="shared" si="2"/>
        <v>52266.666666666664</v>
      </c>
      <c r="K13" s="42">
        <f t="shared" si="3"/>
        <v>1101.5141094572205</v>
      </c>
      <c r="L13" s="43">
        <f t="shared" si="4"/>
        <v>2.1074887298288658E-2</v>
      </c>
      <c r="M13" s="44">
        <f t="shared" si="5"/>
        <v>52266.666666666664</v>
      </c>
      <c r="N13" s="45">
        <f t="shared" si="6"/>
        <v>52266.666666666664</v>
      </c>
      <c r="O13" s="46">
        <f t="shared" si="7"/>
        <v>52266.67</v>
      </c>
      <c r="P13" s="46">
        <f t="shared" si="8"/>
        <v>52266.67</v>
      </c>
    </row>
    <row r="14" spans="1:16" ht="30.75" customHeight="1" x14ac:dyDescent="0.2">
      <c r="A14" s="84">
        <v>6</v>
      </c>
      <c r="B14" s="94" t="s">
        <v>46</v>
      </c>
      <c r="C14" s="89"/>
      <c r="D14" s="90" t="s">
        <v>40</v>
      </c>
      <c r="E14" s="91">
        <v>1</v>
      </c>
      <c r="F14" s="95">
        <v>10300</v>
      </c>
      <c r="G14" s="96">
        <v>10400</v>
      </c>
      <c r="H14" s="96">
        <v>10200</v>
      </c>
      <c r="I14" s="40">
        <v>3</v>
      </c>
      <c r="J14" s="41">
        <f t="shared" si="2"/>
        <v>10300</v>
      </c>
      <c r="K14" s="42">
        <f t="shared" si="3"/>
        <v>100</v>
      </c>
      <c r="L14" s="43">
        <f t="shared" si="4"/>
        <v>9.7087378640776691E-3</v>
      </c>
      <c r="M14" s="44">
        <f t="shared" si="5"/>
        <v>10300</v>
      </c>
      <c r="N14" s="45">
        <f t="shared" si="6"/>
        <v>10300</v>
      </c>
      <c r="O14" s="46">
        <f t="shared" si="7"/>
        <v>10300</v>
      </c>
      <c r="P14" s="46">
        <f t="shared" si="8"/>
        <v>10300</v>
      </c>
    </row>
    <row r="15" spans="1:16" ht="30.75" customHeight="1" x14ac:dyDescent="0.2">
      <c r="A15" s="84">
        <v>7</v>
      </c>
      <c r="B15" s="93" t="s">
        <v>47</v>
      </c>
      <c r="C15" s="89"/>
      <c r="D15" s="90" t="s">
        <v>40</v>
      </c>
      <c r="E15" s="90">
        <v>12</v>
      </c>
      <c r="F15" s="95">
        <v>4900</v>
      </c>
      <c r="G15" s="96">
        <v>5000</v>
      </c>
      <c r="H15" s="96">
        <v>5100</v>
      </c>
      <c r="I15" s="40">
        <v>3</v>
      </c>
      <c r="J15" s="41">
        <f>AVERAGE(F15:H15)</f>
        <v>5000</v>
      </c>
      <c r="K15" s="42">
        <f>STDEV(F15:H15)</f>
        <v>100</v>
      </c>
      <c r="L15" s="43">
        <f>K15/J15</f>
        <v>0.02</v>
      </c>
      <c r="M15" s="44">
        <f>((E15/I15)*(SUM(F15:H15)))</f>
        <v>60000</v>
      </c>
      <c r="N15" s="45">
        <f>M15/E15</f>
        <v>5000</v>
      </c>
      <c r="O15" s="46">
        <f t="shared" ref="O15" si="9">ROUND(N15,2)</f>
        <v>5000</v>
      </c>
      <c r="P15" s="46">
        <f t="shared" ref="P15" si="10">O15*E15</f>
        <v>60000</v>
      </c>
    </row>
    <row r="16" spans="1:16" ht="30.75" customHeight="1" x14ac:dyDescent="0.25">
      <c r="A16" s="84">
        <v>8</v>
      </c>
      <c r="B16" s="92" t="s">
        <v>35</v>
      </c>
      <c r="C16" s="88"/>
      <c r="D16" s="90" t="s">
        <v>40</v>
      </c>
      <c r="E16" s="33">
        <v>1</v>
      </c>
      <c r="F16" s="38">
        <v>7650</v>
      </c>
      <c r="G16" s="39">
        <v>9000</v>
      </c>
      <c r="H16" s="87">
        <v>7600</v>
      </c>
      <c r="I16" s="40">
        <v>3</v>
      </c>
      <c r="J16" s="41">
        <f t="shared" ref="J16:J17" si="11">AVERAGE(F16:H16)</f>
        <v>8083.333333333333</v>
      </c>
      <c r="K16" s="42">
        <f t="shared" ref="K16:K17" si="12">STDEV(F16:H16)</f>
        <v>794.25017049625706</v>
      </c>
      <c r="L16" s="43">
        <f t="shared" ref="L16:L17" si="13">K16/J16</f>
        <v>9.8257753051083349E-2</v>
      </c>
      <c r="M16" s="44">
        <f t="shared" ref="M16:M17" si="14">((E16/I16)*(SUM(F16:H16)))</f>
        <v>8083.333333333333</v>
      </c>
      <c r="N16" s="45">
        <f t="shared" ref="N16:N17" si="15">M16/E16</f>
        <v>8083.333333333333</v>
      </c>
      <c r="O16" s="46">
        <f t="shared" ref="O16:O17" si="16">ROUND(N16,2)</f>
        <v>8083.33</v>
      </c>
      <c r="P16" s="46">
        <f t="shared" ref="P16:P17" si="17">O16*E16</f>
        <v>8083.33</v>
      </c>
    </row>
    <row r="17" spans="1:17" ht="27" customHeight="1" x14ac:dyDescent="0.25">
      <c r="A17" s="84">
        <v>9</v>
      </c>
      <c r="B17" s="92" t="s">
        <v>36</v>
      </c>
      <c r="C17" s="26"/>
      <c r="D17" s="90" t="s">
        <v>40</v>
      </c>
      <c r="E17" s="33">
        <v>1</v>
      </c>
      <c r="F17" s="38">
        <v>2350</v>
      </c>
      <c r="G17" s="39">
        <v>2690</v>
      </c>
      <c r="H17" s="87">
        <v>2200</v>
      </c>
      <c r="I17" s="40">
        <v>3</v>
      </c>
      <c r="J17" s="41">
        <f t="shared" si="11"/>
        <v>2413.3333333333335</v>
      </c>
      <c r="K17" s="42">
        <f t="shared" si="12"/>
        <v>251.06440076867395</v>
      </c>
      <c r="L17" s="43">
        <f t="shared" si="13"/>
        <v>0.10403221026326268</v>
      </c>
      <c r="M17" s="44">
        <f t="shared" si="14"/>
        <v>2413.333333333333</v>
      </c>
      <c r="N17" s="45">
        <f t="shared" si="15"/>
        <v>2413.333333333333</v>
      </c>
      <c r="O17" s="46">
        <f t="shared" si="16"/>
        <v>2413.33</v>
      </c>
      <c r="P17" s="46">
        <f t="shared" si="17"/>
        <v>2413.33</v>
      </c>
    </row>
    <row r="18" spans="1:17" ht="30.75" customHeight="1" x14ac:dyDescent="0.2">
      <c r="B18" s="85" t="s">
        <v>24</v>
      </c>
      <c r="C18" s="15"/>
      <c r="D18" s="15"/>
      <c r="E18" s="15"/>
      <c r="F18" s="16"/>
      <c r="G18" s="16"/>
      <c r="H18" s="16"/>
      <c r="I18" s="17"/>
      <c r="J18" s="18"/>
      <c r="K18" s="19"/>
      <c r="L18" s="20"/>
      <c r="M18" s="21"/>
      <c r="N18" s="22"/>
      <c r="O18" s="21" t="s">
        <v>15</v>
      </c>
      <c r="P18" s="23">
        <f>SUM(P9:P17)</f>
        <v>234556.68999999997</v>
      </c>
    </row>
    <row r="19" spans="1:17" ht="30.75" customHeight="1" x14ac:dyDescent="0.2">
      <c r="A19" s="108" t="s">
        <v>16</v>
      </c>
      <c r="B19" s="108"/>
      <c r="C19" s="108"/>
      <c r="D19" s="108"/>
      <c r="E19" s="108"/>
      <c r="F19" s="108"/>
      <c r="G19" s="108"/>
      <c r="H19" s="108"/>
      <c r="I19" s="108"/>
      <c r="J19" s="24">
        <f>P18</f>
        <v>234556.68999999997</v>
      </c>
      <c r="K19" s="25" t="s">
        <v>17</v>
      </c>
      <c r="L19" s="12"/>
      <c r="M19" s="12"/>
      <c r="N19" s="12"/>
      <c r="O19" s="12"/>
      <c r="P19" s="11"/>
    </row>
    <row r="20" spans="1:17" s="3" customFormat="1" ht="30.75" customHeight="1" x14ac:dyDescent="0.25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</row>
    <row r="21" spans="1:17" s="4" customFormat="1" ht="77.25" customHeight="1" x14ac:dyDescent="0.25">
      <c r="A21" s="109" t="s">
        <v>18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</row>
    <row r="22" spans="1:17" s="3" customFormat="1" ht="30.75" customHeight="1" x14ac:dyDescent="0.25">
      <c r="A22" s="110"/>
      <c r="B22" s="110"/>
      <c r="C22" s="98"/>
      <c r="D22" s="98"/>
      <c r="E22" s="98"/>
      <c r="F22" s="98"/>
      <c r="G22" s="98"/>
      <c r="H22" s="98"/>
      <c r="I22" s="98"/>
      <c r="J22" s="98"/>
      <c r="K22" s="5"/>
      <c r="L22" s="5"/>
      <c r="M22" s="5"/>
      <c r="N22" s="5"/>
      <c r="O22" s="5"/>
      <c r="P22" s="5"/>
    </row>
    <row r="23" spans="1:17" s="3" customFormat="1" ht="30.75" customHeight="1" x14ac:dyDescent="0.25">
      <c r="A23" s="99" t="s">
        <v>30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5"/>
      <c r="Q23" s="6"/>
    </row>
    <row r="24" spans="1:17" ht="30.75" customHeight="1" x14ac:dyDescent="0.25">
      <c r="A24" s="106"/>
      <c r="B24" s="106"/>
      <c r="C24" s="7"/>
      <c r="D24" s="7"/>
      <c r="E24" s="7"/>
      <c r="F24" s="7"/>
      <c r="G24" s="7"/>
      <c r="H24" s="7"/>
      <c r="I24" s="7"/>
      <c r="K24" s="106"/>
      <c r="L24" s="106"/>
    </row>
    <row r="25" spans="1:17" s="5" customFormat="1" ht="30.75" customHeight="1" x14ac:dyDescent="0.25">
      <c r="A25" s="97"/>
      <c r="B25" s="97"/>
      <c r="C25" s="97"/>
      <c r="D25" s="97"/>
      <c r="E25" s="97"/>
      <c r="F25" s="97"/>
      <c r="G25" s="97"/>
      <c r="H25" s="97"/>
      <c r="I25" s="8"/>
    </row>
    <row r="26" spans="1:17" s="5" customFormat="1" ht="30.75" customHeight="1" x14ac:dyDescent="0.2">
      <c r="A26" s="34"/>
      <c r="B26" s="36"/>
      <c r="C26" s="36"/>
      <c r="D26" s="36"/>
      <c r="E26" s="36"/>
      <c r="F26" s="37"/>
      <c r="G26" s="34"/>
      <c r="H26" s="34"/>
      <c r="I26" s="1"/>
      <c r="J26" s="1"/>
      <c r="K26" s="1"/>
      <c r="L26" s="1"/>
      <c r="M26" s="1"/>
      <c r="N26" s="1"/>
      <c r="O26" s="1"/>
      <c r="P26" s="1"/>
    </row>
    <row r="27" spans="1:17" ht="30.75" customHeight="1" x14ac:dyDescent="0.2">
      <c r="A27" s="34"/>
      <c r="B27" s="36"/>
      <c r="C27" s="36"/>
      <c r="D27" s="36"/>
      <c r="E27" s="36"/>
      <c r="F27" s="37"/>
      <c r="G27" s="34"/>
      <c r="H27" s="34"/>
    </row>
    <row r="28" spans="1:17" s="5" customFormat="1" ht="30.75" customHeight="1" x14ac:dyDescent="0.2">
      <c r="A28" s="34"/>
      <c r="B28" s="36"/>
      <c r="C28" s="36"/>
      <c r="D28" s="36"/>
      <c r="E28" s="36"/>
      <c r="F28" s="36"/>
      <c r="G28" s="34"/>
      <c r="H28" s="34"/>
      <c r="I28" s="1"/>
      <c r="J28" s="1"/>
      <c r="K28" s="1"/>
      <c r="L28" s="1"/>
      <c r="M28" s="1"/>
      <c r="N28" s="1"/>
      <c r="O28" s="1"/>
      <c r="P28" s="1"/>
    </row>
    <row r="29" spans="1:17" ht="30.75" customHeight="1" x14ac:dyDescent="0.2">
      <c r="A29" s="34"/>
      <c r="B29" s="34"/>
      <c r="C29" s="34"/>
      <c r="D29" s="34"/>
      <c r="E29" s="34"/>
      <c r="F29" s="34"/>
      <c r="G29" s="34"/>
      <c r="H29" s="34"/>
    </row>
    <row r="30" spans="1:17" ht="30.75" customHeight="1" x14ac:dyDescent="0.2">
      <c r="A30" s="34"/>
      <c r="B30" s="34"/>
      <c r="C30" s="34"/>
      <c r="D30" s="34"/>
      <c r="E30" s="34"/>
      <c r="F30" s="34"/>
      <c r="G30" s="34"/>
      <c r="H30" s="34"/>
    </row>
    <row r="31" spans="1:17" ht="30.75" customHeight="1" x14ac:dyDescent="0.2">
      <c r="A31" s="34"/>
      <c r="B31" s="34"/>
      <c r="C31" s="34"/>
      <c r="D31" s="34"/>
      <c r="E31" s="34"/>
      <c r="F31" s="34"/>
      <c r="G31" s="34"/>
      <c r="H31" s="34"/>
    </row>
    <row r="32" spans="1:17" ht="30.75" customHeight="1" x14ac:dyDescent="0.2">
      <c r="A32" s="34"/>
      <c r="B32" s="34"/>
      <c r="C32" s="34"/>
      <c r="D32" s="34"/>
      <c r="E32" s="34"/>
      <c r="F32" s="34"/>
      <c r="G32" s="34"/>
      <c r="H32" s="34"/>
    </row>
    <row r="33" spans="1:8" ht="30.75" customHeight="1" x14ac:dyDescent="0.2">
      <c r="A33" s="34"/>
      <c r="B33" s="34"/>
      <c r="C33" s="34"/>
      <c r="D33" s="34"/>
      <c r="E33" s="34"/>
      <c r="F33" s="34"/>
      <c r="G33" s="34"/>
      <c r="H33" s="34"/>
    </row>
    <row r="34" spans="1:8" ht="30.75" customHeight="1" x14ac:dyDescent="0.2">
      <c r="A34" s="34"/>
      <c r="B34" s="34"/>
      <c r="C34" s="34"/>
      <c r="D34" s="34"/>
      <c r="E34" s="34"/>
      <c r="F34" s="34"/>
      <c r="G34" s="34"/>
      <c r="H34" s="34"/>
    </row>
    <row r="35" spans="1:8" ht="30.75" customHeight="1" x14ac:dyDescent="0.2">
      <c r="A35" s="34"/>
      <c r="B35" s="34"/>
      <c r="C35" s="34"/>
      <c r="D35" s="34"/>
      <c r="E35" s="34"/>
      <c r="F35" s="34"/>
      <c r="G35" s="34"/>
      <c r="H35" s="34"/>
    </row>
    <row r="36" spans="1:8" ht="30.75" customHeight="1" x14ac:dyDescent="0.2">
      <c r="A36" s="34"/>
      <c r="B36" s="34"/>
      <c r="C36" s="34"/>
      <c r="D36" s="34"/>
      <c r="E36" s="34"/>
      <c r="F36" s="34"/>
      <c r="G36" s="34"/>
      <c r="H36" s="34"/>
    </row>
    <row r="37" spans="1:8" ht="30.75" customHeight="1" x14ac:dyDescent="0.2">
      <c r="A37" s="34"/>
      <c r="B37" s="34"/>
      <c r="C37" s="34"/>
      <c r="D37" s="34"/>
      <c r="E37" s="34"/>
      <c r="F37" s="34"/>
      <c r="G37" s="34"/>
      <c r="H37" s="34"/>
    </row>
    <row r="38" spans="1:8" ht="30.75" customHeight="1" x14ac:dyDescent="0.2">
      <c r="A38" s="34"/>
      <c r="B38" s="34"/>
      <c r="C38" s="34"/>
      <c r="D38" s="34"/>
      <c r="E38" s="34"/>
      <c r="F38" s="34"/>
      <c r="G38" s="34"/>
      <c r="H38" s="34"/>
    </row>
    <row r="39" spans="1:8" ht="30.75" customHeight="1" x14ac:dyDescent="0.2">
      <c r="A39" s="34"/>
      <c r="B39" s="34"/>
      <c r="C39" s="34"/>
      <c r="D39" s="34"/>
      <c r="E39" s="34"/>
      <c r="F39" s="34"/>
      <c r="G39" s="34"/>
      <c r="H39" s="34"/>
    </row>
    <row r="40" spans="1:8" ht="30.75" customHeight="1" x14ac:dyDescent="0.2">
      <c r="A40" s="34"/>
      <c r="B40" s="34"/>
      <c r="C40" s="34"/>
      <c r="D40" s="34"/>
      <c r="E40" s="34"/>
      <c r="F40" s="34"/>
      <c r="G40" s="34"/>
      <c r="H40" s="34"/>
    </row>
    <row r="41" spans="1:8" ht="30.75" customHeight="1" x14ac:dyDescent="0.2">
      <c r="A41" s="34"/>
      <c r="B41" s="34"/>
      <c r="C41" s="34"/>
      <c r="D41" s="34"/>
      <c r="E41" s="34"/>
      <c r="F41" s="34"/>
      <c r="G41" s="34"/>
      <c r="H41" s="34"/>
    </row>
    <row r="42" spans="1:8" ht="30.75" customHeight="1" x14ac:dyDescent="0.2">
      <c r="A42" s="34"/>
      <c r="B42" s="34"/>
      <c r="C42" s="34"/>
      <c r="D42" s="34"/>
      <c r="E42" s="34"/>
      <c r="F42" s="34"/>
      <c r="G42" s="34"/>
      <c r="H42" s="34"/>
    </row>
    <row r="43" spans="1:8" ht="30.75" customHeight="1" x14ac:dyDescent="0.2">
      <c r="A43" s="34"/>
      <c r="B43" s="34"/>
      <c r="C43" s="34"/>
      <c r="D43" s="34"/>
      <c r="E43" s="34"/>
      <c r="F43" s="34"/>
      <c r="G43" s="34"/>
      <c r="H43" s="34"/>
    </row>
    <row r="44" spans="1:8" ht="30.75" customHeight="1" x14ac:dyDescent="0.2">
      <c r="A44" s="34"/>
      <c r="B44" s="34"/>
      <c r="C44" s="34"/>
      <c r="D44" s="34"/>
      <c r="E44" s="34"/>
      <c r="F44" s="34"/>
      <c r="G44" s="34"/>
      <c r="H44" s="34"/>
    </row>
    <row r="45" spans="1:8" ht="30.75" customHeight="1" x14ac:dyDescent="0.2">
      <c r="A45" s="34"/>
      <c r="B45" s="34"/>
      <c r="C45" s="34"/>
      <c r="D45" s="34"/>
      <c r="E45" s="34"/>
      <c r="F45" s="34"/>
      <c r="G45" s="34"/>
      <c r="H45" s="34"/>
    </row>
    <row r="46" spans="1:8" ht="30.75" customHeight="1" x14ac:dyDescent="0.2">
      <c r="A46" s="34"/>
      <c r="B46" s="34"/>
      <c r="C46" s="34"/>
      <c r="D46" s="34"/>
      <c r="E46" s="34"/>
      <c r="F46" s="34"/>
      <c r="G46" s="34"/>
      <c r="H46" s="34"/>
    </row>
    <row r="47" spans="1:8" ht="30.75" customHeight="1" x14ac:dyDescent="0.2">
      <c r="A47" s="34"/>
      <c r="B47" s="34"/>
      <c r="C47" s="34"/>
      <c r="D47" s="34"/>
      <c r="E47" s="34"/>
      <c r="F47" s="34"/>
      <c r="G47" s="34"/>
      <c r="H47" s="34"/>
    </row>
    <row r="48" spans="1:8" ht="30.75" customHeight="1" x14ac:dyDescent="0.2">
      <c r="A48" s="34"/>
      <c r="B48" s="34"/>
      <c r="C48" s="34"/>
      <c r="D48" s="34"/>
      <c r="E48" s="34"/>
      <c r="F48" s="34"/>
      <c r="G48" s="34"/>
      <c r="H48" s="34"/>
    </row>
    <row r="49" spans="1:8" ht="30.75" customHeight="1" x14ac:dyDescent="0.2">
      <c r="A49" s="34"/>
      <c r="B49" s="34"/>
      <c r="C49" s="34"/>
      <c r="D49" s="34"/>
      <c r="E49" s="34"/>
      <c r="F49" s="34"/>
      <c r="G49" s="34"/>
      <c r="H49" s="34"/>
    </row>
    <row r="50" spans="1:8" ht="30.75" customHeight="1" x14ac:dyDescent="0.2">
      <c r="A50" s="34"/>
      <c r="B50" s="34"/>
      <c r="C50" s="34"/>
      <c r="D50" s="34"/>
      <c r="E50" s="34"/>
      <c r="F50" s="34"/>
      <c r="G50" s="34"/>
      <c r="H50" s="34"/>
    </row>
    <row r="51" spans="1:8" ht="30.75" customHeight="1" x14ac:dyDescent="0.2">
      <c r="A51" s="34"/>
      <c r="B51" s="34"/>
      <c r="C51" s="34"/>
      <c r="D51" s="34"/>
      <c r="E51" s="34"/>
      <c r="F51" s="34"/>
      <c r="G51" s="34"/>
      <c r="H51" s="34"/>
    </row>
    <row r="52" spans="1:8" ht="30.75" customHeight="1" x14ac:dyDescent="0.2">
      <c r="A52" s="34"/>
      <c r="B52" s="34"/>
      <c r="C52" s="34"/>
      <c r="D52" s="34"/>
      <c r="E52" s="34"/>
      <c r="F52" s="34"/>
      <c r="G52" s="34"/>
      <c r="H52" s="34"/>
    </row>
    <row r="53" spans="1:8" ht="30.75" customHeight="1" x14ac:dyDescent="0.2">
      <c r="A53" s="34"/>
      <c r="B53" s="34"/>
      <c r="C53" s="34"/>
      <c r="D53" s="34"/>
      <c r="E53" s="34"/>
      <c r="F53" s="34"/>
      <c r="G53" s="34"/>
      <c r="H53" s="34"/>
    </row>
    <row r="54" spans="1:8" ht="30.75" customHeight="1" x14ac:dyDescent="0.2">
      <c r="A54" s="34"/>
      <c r="B54" s="34"/>
      <c r="C54" s="34"/>
      <c r="D54" s="34"/>
      <c r="E54" s="34"/>
      <c r="F54" s="34"/>
      <c r="G54" s="34"/>
      <c r="H54" s="34"/>
    </row>
    <row r="55" spans="1:8" ht="30.75" customHeight="1" x14ac:dyDescent="0.2">
      <c r="A55" s="34"/>
      <c r="B55" s="34"/>
      <c r="C55" s="34"/>
      <c r="D55" s="34"/>
      <c r="E55" s="34"/>
      <c r="F55" s="34"/>
      <c r="G55" s="34"/>
      <c r="H55" s="34"/>
    </row>
    <row r="56" spans="1:8" ht="30.75" customHeight="1" x14ac:dyDescent="0.2">
      <c r="A56" s="34"/>
      <c r="B56" s="34"/>
      <c r="C56" s="34"/>
      <c r="D56" s="34"/>
      <c r="E56" s="34"/>
      <c r="F56" s="34"/>
      <c r="G56" s="34"/>
      <c r="H56" s="34"/>
    </row>
    <row r="57" spans="1:8" ht="30.75" customHeight="1" x14ac:dyDescent="0.2">
      <c r="A57" s="34"/>
      <c r="B57" s="34"/>
      <c r="C57" s="34"/>
      <c r="D57" s="34"/>
      <c r="E57" s="34"/>
      <c r="F57" s="34"/>
      <c r="G57" s="34"/>
      <c r="H57" s="34"/>
    </row>
    <row r="58" spans="1:8" ht="30.75" customHeight="1" x14ac:dyDescent="0.2">
      <c r="A58" s="34"/>
      <c r="B58" s="34"/>
      <c r="C58" s="34"/>
      <c r="D58" s="34"/>
      <c r="E58" s="34"/>
      <c r="F58" s="34"/>
      <c r="G58" s="34"/>
      <c r="H58" s="34"/>
    </row>
    <row r="59" spans="1:8" ht="30.75" customHeight="1" x14ac:dyDescent="0.2">
      <c r="A59" s="34"/>
      <c r="B59" s="34"/>
      <c r="C59" s="34"/>
      <c r="D59" s="34"/>
      <c r="E59" s="34"/>
      <c r="F59" s="34"/>
      <c r="G59" s="34"/>
      <c r="H59" s="34"/>
    </row>
    <row r="60" spans="1:8" ht="30.75" customHeight="1" x14ac:dyDescent="0.2">
      <c r="A60" s="34"/>
      <c r="B60" s="34"/>
      <c r="C60" s="34"/>
      <c r="D60" s="34"/>
      <c r="E60" s="34"/>
      <c r="F60" s="34"/>
      <c r="G60" s="34"/>
      <c r="H60" s="34"/>
    </row>
    <row r="61" spans="1:8" ht="30.75" customHeight="1" x14ac:dyDescent="0.2">
      <c r="A61" s="34"/>
      <c r="B61" s="34"/>
      <c r="C61" s="34"/>
      <c r="D61" s="34"/>
      <c r="E61" s="34"/>
      <c r="F61" s="34"/>
      <c r="G61" s="34"/>
      <c r="H61" s="34"/>
    </row>
    <row r="62" spans="1:8" ht="30.75" customHeight="1" x14ac:dyDescent="0.2">
      <c r="A62" s="34"/>
      <c r="B62" s="34"/>
      <c r="C62" s="34"/>
      <c r="D62" s="34"/>
      <c r="E62" s="34"/>
      <c r="F62" s="34"/>
      <c r="G62" s="34"/>
      <c r="H62" s="34"/>
    </row>
    <row r="63" spans="1:8" ht="30.75" customHeight="1" x14ac:dyDescent="0.2">
      <c r="A63" s="34"/>
      <c r="B63" s="34"/>
      <c r="C63" s="34"/>
      <c r="D63" s="34"/>
      <c r="E63" s="34"/>
      <c r="F63" s="34"/>
      <c r="G63" s="34"/>
      <c r="H63" s="34"/>
    </row>
    <row r="64" spans="1:8" ht="30.75" customHeight="1" x14ac:dyDescent="0.2">
      <c r="A64" s="34"/>
      <c r="B64" s="34"/>
      <c r="C64" s="34"/>
      <c r="D64" s="34"/>
      <c r="E64" s="34"/>
      <c r="F64" s="34"/>
      <c r="G64" s="34"/>
      <c r="H64" s="34"/>
    </row>
    <row r="65" spans="1:8" ht="30.75" customHeight="1" x14ac:dyDescent="0.2">
      <c r="A65" s="34"/>
      <c r="B65" s="34"/>
      <c r="C65" s="34"/>
      <c r="D65" s="34"/>
      <c r="E65" s="34"/>
      <c r="F65" s="34"/>
      <c r="G65" s="34"/>
      <c r="H65" s="34"/>
    </row>
    <row r="66" spans="1:8" ht="30.75" customHeight="1" x14ac:dyDescent="0.2">
      <c r="A66" s="34"/>
      <c r="B66" s="34"/>
      <c r="C66" s="34"/>
      <c r="D66" s="34"/>
      <c r="E66" s="34"/>
      <c r="F66" s="34"/>
      <c r="G66" s="34"/>
      <c r="H66" s="34"/>
    </row>
    <row r="67" spans="1:8" ht="30.75" customHeight="1" x14ac:dyDescent="0.2">
      <c r="A67" s="34"/>
      <c r="B67" s="34"/>
      <c r="C67" s="34"/>
      <c r="D67" s="34"/>
      <c r="E67" s="34"/>
      <c r="F67" s="34"/>
      <c r="G67" s="34"/>
      <c r="H67" s="34"/>
    </row>
    <row r="68" spans="1:8" ht="30.75" customHeight="1" x14ac:dyDescent="0.2">
      <c r="A68" s="34"/>
      <c r="B68" s="34"/>
      <c r="C68" s="34"/>
      <c r="D68" s="34"/>
      <c r="E68" s="34"/>
      <c r="F68" s="34"/>
      <c r="G68" s="34"/>
      <c r="H68" s="34"/>
    </row>
    <row r="69" spans="1:8" ht="30.75" customHeight="1" x14ac:dyDescent="0.2">
      <c r="A69" s="34"/>
      <c r="B69" s="34"/>
      <c r="C69" s="34"/>
      <c r="D69" s="34"/>
      <c r="E69" s="34"/>
      <c r="F69" s="34"/>
      <c r="G69" s="34"/>
      <c r="H69" s="34"/>
    </row>
    <row r="70" spans="1:8" ht="30.75" customHeight="1" x14ac:dyDescent="0.2">
      <c r="A70" s="34"/>
      <c r="B70" s="34"/>
      <c r="C70" s="34"/>
      <c r="D70" s="34"/>
      <c r="E70" s="34"/>
      <c r="F70" s="34"/>
      <c r="G70" s="34"/>
      <c r="H70" s="34"/>
    </row>
    <row r="71" spans="1:8" ht="30.75" customHeight="1" x14ac:dyDescent="0.2">
      <c r="A71" s="34"/>
      <c r="B71" s="34"/>
      <c r="C71" s="34"/>
      <c r="D71" s="34"/>
      <c r="E71" s="34"/>
      <c r="F71" s="34"/>
      <c r="G71" s="34"/>
      <c r="H71" s="34"/>
    </row>
    <row r="72" spans="1:8" ht="30.75" customHeight="1" x14ac:dyDescent="0.2">
      <c r="A72" s="34"/>
      <c r="B72" s="34"/>
      <c r="C72" s="34"/>
      <c r="D72" s="34"/>
      <c r="E72" s="34"/>
      <c r="F72" s="34"/>
      <c r="G72" s="34"/>
      <c r="H72" s="34"/>
    </row>
    <row r="73" spans="1:8" ht="30.75" customHeight="1" x14ac:dyDescent="0.2">
      <c r="A73" s="34"/>
      <c r="B73" s="34"/>
      <c r="C73" s="34"/>
      <c r="D73" s="34"/>
      <c r="E73" s="34"/>
      <c r="F73" s="34"/>
      <c r="G73" s="34"/>
      <c r="H73" s="34"/>
    </row>
    <row r="74" spans="1:8" ht="30.75" customHeight="1" x14ac:dyDescent="0.2">
      <c r="A74" s="34"/>
      <c r="B74" s="34"/>
      <c r="C74" s="34"/>
      <c r="D74" s="34"/>
      <c r="E74" s="34"/>
      <c r="F74" s="34"/>
      <c r="G74" s="34"/>
      <c r="H74" s="34"/>
    </row>
    <row r="75" spans="1:8" ht="30.75" customHeight="1" x14ac:dyDescent="0.2">
      <c r="A75" s="34"/>
      <c r="B75" s="34"/>
      <c r="C75" s="34"/>
      <c r="D75" s="34"/>
      <c r="E75" s="34"/>
      <c r="F75" s="34"/>
      <c r="G75" s="34"/>
      <c r="H75" s="34"/>
    </row>
    <row r="76" spans="1:8" ht="30.75" customHeight="1" x14ac:dyDescent="0.2">
      <c r="A76" s="34"/>
      <c r="B76" s="34"/>
      <c r="C76" s="34"/>
      <c r="D76" s="34"/>
      <c r="E76" s="34"/>
      <c r="F76" s="34"/>
      <c r="G76" s="34"/>
      <c r="H76" s="34"/>
    </row>
    <row r="77" spans="1:8" ht="30.75" customHeight="1" x14ac:dyDescent="0.2">
      <c r="A77" s="34"/>
      <c r="B77" s="34"/>
      <c r="C77" s="34"/>
      <c r="D77" s="34"/>
      <c r="E77" s="34"/>
      <c r="F77" s="34"/>
      <c r="G77" s="34"/>
      <c r="H77" s="34"/>
    </row>
    <row r="78" spans="1:8" ht="30.75" customHeight="1" x14ac:dyDescent="0.2">
      <c r="A78" s="34"/>
      <c r="B78" s="34"/>
      <c r="C78" s="34"/>
      <c r="D78" s="34"/>
      <c r="E78" s="34"/>
      <c r="F78" s="34"/>
      <c r="G78" s="34"/>
      <c r="H78" s="34"/>
    </row>
    <row r="79" spans="1:8" ht="30.75" customHeight="1" x14ac:dyDescent="0.2">
      <c r="A79" s="34"/>
      <c r="B79" s="34"/>
      <c r="C79" s="34"/>
      <c r="D79" s="34"/>
      <c r="E79" s="34"/>
      <c r="F79" s="34"/>
      <c r="G79" s="34"/>
      <c r="H79" s="34"/>
    </row>
    <row r="80" spans="1:8" ht="30.75" customHeight="1" x14ac:dyDescent="0.2">
      <c r="A80" s="34"/>
      <c r="B80" s="34"/>
      <c r="C80" s="34"/>
      <c r="D80" s="34"/>
      <c r="E80" s="34"/>
      <c r="F80" s="34"/>
      <c r="G80" s="34"/>
      <c r="H80" s="34"/>
    </row>
    <row r="81" spans="1:8" ht="30.75" customHeight="1" x14ac:dyDescent="0.2">
      <c r="A81" s="34"/>
      <c r="B81" s="34"/>
      <c r="C81" s="34"/>
      <c r="D81" s="34"/>
      <c r="E81" s="34"/>
      <c r="F81" s="34"/>
      <c r="G81" s="34"/>
      <c r="H81" s="34"/>
    </row>
    <row r="82" spans="1:8" ht="30.75" customHeight="1" x14ac:dyDescent="0.2">
      <c r="A82" s="34"/>
      <c r="B82" s="34"/>
      <c r="C82" s="34"/>
      <c r="D82" s="34"/>
      <c r="E82" s="34"/>
      <c r="F82" s="34"/>
      <c r="G82" s="34"/>
      <c r="H82" s="34"/>
    </row>
    <row r="83" spans="1:8" ht="30.75" customHeight="1" x14ac:dyDescent="0.2">
      <c r="A83" s="34"/>
      <c r="B83" s="34"/>
      <c r="C83" s="34"/>
      <c r="D83" s="34"/>
      <c r="E83" s="34"/>
      <c r="F83" s="34"/>
      <c r="G83" s="34"/>
      <c r="H83" s="34"/>
    </row>
    <row r="84" spans="1:8" ht="30.75" customHeight="1" x14ac:dyDescent="0.2">
      <c r="A84" s="34"/>
      <c r="B84" s="34"/>
      <c r="C84" s="34"/>
      <c r="D84" s="34"/>
      <c r="E84" s="34"/>
      <c r="F84" s="34"/>
      <c r="G84" s="34"/>
      <c r="H84" s="34"/>
    </row>
    <row r="85" spans="1:8" ht="30.75" customHeight="1" x14ac:dyDescent="0.2">
      <c r="A85" s="34"/>
      <c r="B85" s="34"/>
      <c r="C85" s="34"/>
      <c r="D85" s="34"/>
      <c r="E85" s="34"/>
      <c r="F85" s="34"/>
      <c r="G85" s="34"/>
      <c r="H85" s="34"/>
    </row>
    <row r="86" spans="1:8" ht="30.75" customHeight="1" x14ac:dyDescent="0.2">
      <c r="A86" s="34"/>
      <c r="B86" s="34"/>
      <c r="C86" s="34"/>
      <c r="D86" s="34"/>
      <c r="E86" s="34"/>
      <c r="F86" s="34"/>
      <c r="G86" s="34"/>
      <c r="H86" s="34"/>
    </row>
    <row r="87" spans="1:8" ht="30.75" customHeight="1" x14ac:dyDescent="0.2">
      <c r="A87" s="34"/>
      <c r="B87" s="34"/>
      <c r="C87" s="34"/>
      <c r="D87" s="34"/>
      <c r="E87" s="34"/>
      <c r="F87" s="34"/>
      <c r="G87" s="34"/>
      <c r="H87" s="34"/>
    </row>
    <row r="88" spans="1:8" ht="30.75" customHeight="1" x14ac:dyDescent="0.2">
      <c r="A88" s="34"/>
      <c r="B88" s="34"/>
      <c r="C88" s="34"/>
      <c r="D88" s="34"/>
      <c r="E88" s="34"/>
      <c r="F88" s="34"/>
      <c r="G88" s="34"/>
      <c r="H88" s="34"/>
    </row>
    <row r="89" spans="1:8" ht="30.75" customHeight="1" x14ac:dyDescent="0.2">
      <c r="A89" s="34"/>
      <c r="B89" s="34"/>
      <c r="C89" s="34"/>
      <c r="D89" s="34"/>
      <c r="E89" s="34"/>
      <c r="F89" s="34"/>
      <c r="G89" s="34"/>
      <c r="H89" s="34"/>
    </row>
    <row r="90" spans="1:8" ht="30.75" customHeight="1" x14ac:dyDescent="0.2">
      <c r="A90" s="34"/>
      <c r="B90" s="34"/>
      <c r="C90" s="34"/>
      <c r="D90" s="34"/>
      <c r="E90" s="34"/>
      <c r="F90" s="34"/>
      <c r="G90" s="34"/>
      <c r="H90" s="34"/>
    </row>
    <row r="91" spans="1:8" ht="30.75" customHeight="1" x14ac:dyDescent="0.2">
      <c r="A91" s="34"/>
      <c r="B91" s="34"/>
      <c r="C91" s="34"/>
      <c r="D91" s="34"/>
      <c r="E91" s="34"/>
      <c r="F91" s="34"/>
      <c r="G91" s="34"/>
      <c r="H91" s="34"/>
    </row>
    <row r="92" spans="1:8" ht="30.75" customHeight="1" x14ac:dyDescent="0.2">
      <c r="A92" s="34"/>
      <c r="B92" s="34"/>
      <c r="C92" s="34"/>
      <c r="D92" s="34"/>
      <c r="E92" s="34"/>
      <c r="F92" s="34"/>
      <c r="G92" s="34"/>
      <c r="H92" s="34"/>
    </row>
    <row r="93" spans="1:8" ht="30.75" customHeight="1" x14ac:dyDescent="0.2">
      <c r="A93" s="34"/>
      <c r="B93" s="34"/>
      <c r="C93" s="34"/>
      <c r="D93" s="34"/>
      <c r="E93" s="34"/>
      <c r="F93" s="34"/>
      <c r="G93" s="34"/>
      <c r="H93" s="34"/>
    </row>
    <row r="94" spans="1:8" ht="30.75" customHeight="1" x14ac:dyDescent="0.2">
      <c r="A94" s="34"/>
      <c r="B94" s="34"/>
      <c r="C94" s="34"/>
      <c r="D94" s="34"/>
      <c r="E94" s="34"/>
      <c r="F94" s="34"/>
      <c r="G94" s="34"/>
      <c r="H94" s="34"/>
    </row>
  </sheetData>
  <autoFilter ref="A7:P19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9:I19"/>
    <mergeCell ref="A20:P20"/>
    <mergeCell ref="A21:P21"/>
    <mergeCell ref="A22:B22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25:H25"/>
    <mergeCell ref="C22:J22"/>
    <mergeCell ref="A23:O23"/>
    <mergeCell ref="A6:B6"/>
    <mergeCell ref="C5:P5"/>
    <mergeCell ref="A24:B24"/>
    <mergeCell ref="K24:L24"/>
  </mergeCells>
  <pageMargins left="1" right="1" top="1" bottom="1" header="0.5" footer="0.5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107"/>
      <c r="N2" s="107"/>
      <c r="O2" s="107"/>
    </row>
    <row r="3" spans="1:16" ht="43.5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6" ht="15.7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6" ht="24" customHeight="1" x14ac:dyDescent="0.2">
      <c r="A5" s="122" t="s">
        <v>19</v>
      </c>
      <c r="B5" s="123"/>
      <c r="C5" s="124" t="s">
        <v>22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6"/>
    </row>
    <row r="6" spans="1:16" ht="20.25" customHeight="1" x14ac:dyDescent="0.2">
      <c r="A6" s="122" t="s">
        <v>20</v>
      </c>
      <c r="B6" s="12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3"/>
    </row>
    <row r="7" spans="1:16" x14ac:dyDescent="0.2">
      <c r="A7" s="136" t="s">
        <v>2</v>
      </c>
      <c r="B7" s="136" t="s">
        <v>23</v>
      </c>
      <c r="C7" s="138" t="s">
        <v>3</v>
      </c>
      <c r="D7" s="140" t="s">
        <v>0</v>
      </c>
      <c r="E7" s="142" t="s">
        <v>4</v>
      </c>
      <c r="F7" s="142"/>
      <c r="G7" s="142"/>
      <c r="H7" s="142"/>
      <c r="I7" s="143" t="s">
        <v>5</v>
      </c>
      <c r="J7" s="143"/>
      <c r="K7" s="143"/>
      <c r="L7" s="131" t="s">
        <v>6</v>
      </c>
      <c r="M7" s="131"/>
      <c r="N7" s="131"/>
      <c r="O7" s="131"/>
    </row>
    <row r="8" spans="1:16" ht="218.25" x14ac:dyDescent="0.2">
      <c r="A8" s="137"/>
      <c r="B8" s="137"/>
      <c r="C8" s="139"/>
      <c r="D8" s="141"/>
      <c r="E8" s="60" t="s">
        <v>26</v>
      </c>
      <c r="F8" s="60" t="s">
        <v>27</v>
      </c>
      <c r="G8" s="60" t="s">
        <v>28</v>
      </c>
      <c r="H8" s="61" t="s">
        <v>7</v>
      </c>
      <c r="I8" s="62" t="s">
        <v>31</v>
      </c>
      <c r="J8" s="63" t="s">
        <v>9</v>
      </c>
      <c r="K8" s="63" t="s">
        <v>32</v>
      </c>
      <c r="L8" s="63" t="s">
        <v>33</v>
      </c>
      <c r="M8" s="61" t="s">
        <v>12</v>
      </c>
      <c r="N8" s="61" t="s">
        <v>13</v>
      </c>
      <c r="O8" s="61" t="s">
        <v>14</v>
      </c>
    </row>
    <row r="9" spans="1:16" ht="17.25" customHeight="1" x14ac:dyDescent="0.2">
      <c r="A9" s="47">
        <v>2</v>
      </c>
      <c r="B9" s="48"/>
      <c r="C9" s="49"/>
      <c r="D9" s="50">
        <v>6</v>
      </c>
      <c r="E9" s="48">
        <v>8390</v>
      </c>
      <c r="F9" s="48">
        <v>8500</v>
      </c>
      <c r="G9" s="48">
        <v>8600</v>
      </c>
      <c r="H9" s="51">
        <v>3</v>
      </c>
      <c r="I9" s="52">
        <f t="shared" ref="I9:I10" si="0">AVERAGE(E9:G9)</f>
        <v>8496.6666666666661</v>
      </c>
      <c r="J9" s="53">
        <f t="shared" ref="J9:J10" si="1">STDEV(E9:G9)</f>
        <v>105.03967504392486</v>
      </c>
      <c r="K9" s="54">
        <f t="shared" ref="K9:K10" si="2">J9/I9</f>
        <v>1.2362456850991549E-2</v>
      </c>
      <c r="L9" s="55">
        <f t="shared" ref="L9:L10" si="3">((D9/H9)*(SUM(E9:G9)))</f>
        <v>50980</v>
      </c>
      <c r="M9" s="56">
        <f t="shared" ref="M9:M10" si="4">L9/D9</f>
        <v>8496.6666666666661</v>
      </c>
      <c r="N9" s="57">
        <f t="shared" ref="N9:N10" si="5">ROUND(M9,2)</f>
        <v>8496.67</v>
      </c>
      <c r="O9" s="58">
        <f t="shared" ref="O9:O10" si="6">N9*D9</f>
        <v>50980.020000000004</v>
      </c>
    </row>
    <row r="10" spans="1:16" ht="16.5" customHeight="1" x14ac:dyDescent="0.2">
      <c r="A10" s="47">
        <v>3</v>
      </c>
      <c r="B10" s="48"/>
      <c r="C10" s="49"/>
      <c r="D10" s="50">
        <v>6</v>
      </c>
      <c r="E10" s="48">
        <v>9200</v>
      </c>
      <c r="F10" s="48">
        <v>9330</v>
      </c>
      <c r="G10" s="48">
        <v>9250</v>
      </c>
      <c r="H10" s="51">
        <v>3</v>
      </c>
      <c r="I10" s="52">
        <f t="shared" si="0"/>
        <v>9260</v>
      </c>
      <c r="J10" s="53">
        <f t="shared" si="1"/>
        <v>65.574385243020004</v>
      </c>
      <c r="K10" s="54">
        <f t="shared" si="2"/>
        <v>7.0814670888790501E-3</v>
      </c>
      <c r="L10" s="55">
        <f t="shared" si="3"/>
        <v>55560</v>
      </c>
      <c r="M10" s="56">
        <f t="shared" si="4"/>
        <v>9260</v>
      </c>
      <c r="N10" s="57">
        <f t="shared" si="5"/>
        <v>9260</v>
      </c>
      <c r="O10" s="58">
        <f t="shared" si="6"/>
        <v>55560</v>
      </c>
    </row>
    <row r="11" spans="1:16" ht="15.75" x14ac:dyDescent="0.2">
      <c r="A11" s="59"/>
      <c r="B11" s="64" t="s">
        <v>24</v>
      </c>
      <c r="C11" s="64"/>
      <c r="D11" s="64"/>
      <c r="E11" s="65"/>
      <c r="F11" s="65"/>
      <c r="G11" s="65"/>
      <c r="H11" s="66"/>
      <c r="I11" s="67"/>
      <c r="J11" s="68"/>
      <c r="K11" s="69"/>
      <c r="L11" s="70"/>
      <c r="M11" s="71"/>
      <c r="N11" s="70" t="s">
        <v>15</v>
      </c>
      <c r="O11" s="72">
        <f>SUM(O9:O10)</f>
        <v>106540.02</v>
      </c>
    </row>
    <row r="12" spans="1:16" ht="22.5" customHeight="1" x14ac:dyDescent="0.2">
      <c r="A12" s="132" t="s">
        <v>16</v>
      </c>
      <c r="B12" s="132"/>
      <c r="C12" s="132"/>
      <c r="D12" s="132"/>
      <c r="E12" s="132"/>
      <c r="F12" s="132"/>
      <c r="G12" s="132"/>
      <c r="H12" s="132"/>
      <c r="I12" s="73">
        <f>O11</f>
        <v>106540.02</v>
      </c>
      <c r="J12" s="74" t="s">
        <v>17</v>
      </c>
      <c r="K12" s="75"/>
      <c r="L12" s="75"/>
      <c r="M12" s="75"/>
      <c r="N12" s="75"/>
      <c r="O12" s="76"/>
    </row>
    <row r="13" spans="1:16" s="3" customFormat="1" ht="20.25" customHeight="1" x14ac:dyDescent="0.25">
      <c r="A13" s="133" t="s">
        <v>21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6" s="4" customFormat="1" ht="75.75" customHeight="1" x14ac:dyDescent="0.25">
      <c r="A14" s="133" t="s">
        <v>18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6" s="3" customFormat="1" ht="34.5" customHeight="1" x14ac:dyDescent="0.25">
      <c r="A15" s="134"/>
      <c r="B15" s="134"/>
      <c r="C15" s="135"/>
      <c r="D15" s="135"/>
      <c r="E15" s="135"/>
      <c r="F15" s="135"/>
      <c r="G15" s="135"/>
      <c r="H15" s="135"/>
      <c r="I15" s="135"/>
      <c r="J15" s="77"/>
      <c r="K15" s="77"/>
      <c r="L15" s="77"/>
      <c r="M15" s="77"/>
      <c r="N15" s="77"/>
      <c r="O15" s="77"/>
    </row>
    <row r="16" spans="1:16" s="3" customFormat="1" ht="15.75" x14ac:dyDescent="0.25">
      <c r="A16" s="128" t="s">
        <v>25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77"/>
      <c r="P16" s="6"/>
    </row>
    <row r="17" spans="1:15" ht="15.75" x14ac:dyDescent="0.25">
      <c r="A17" s="129"/>
      <c r="B17" s="129"/>
      <c r="C17" s="78"/>
      <c r="D17" s="79"/>
      <c r="E17" s="79"/>
      <c r="F17" s="79"/>
      <c r="G17" s="79"/>
      <c r="H17" s="79"/>
      <c r="I17" s="80"/>
      <c r="J17" s="129"/>
      <c r="K17" s="129"/>
      <c r="L17" s="80"/>
      <c r="M17" s="80"/>
      <c r="N17" s="80"/>
      <c r="O17" s="80"/>
    </row>
    <row r="18" spans="1:15" s="5" customFormat="1" ht="15.75" x14ac:dyDescent="0.25">
      <c r="A18" s="130"/>
      <c r="B18" s="130"/>
      <c r="C18" s="130"/>
      <c r="D18" s="130"/>
      <c r="E18" s="130"/>
      <c r="F18" s="130"/>
      <c r="G18" s="130"/>
      <c r="H18" s="81"/>
      <c r="I18" s="77"/>
      <c r="J18" s="77"/>
      <c r="K18" s="77"/>
      <c r="L18" s="77"/>
      <c r="M18" s="77"/>
      <c r="N18" s="77"/>
      <c r="O18" s="77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3" workbookViewId="0">
      <selection activeCell="J92" sqref="J92"/>
    </sheetView>
  </sheetViews>
  <sheetFormatPr defaultRowHeight="15" x14ac:dyDescent="0.25"/>
  <sheetData>
    <row r="1" spans="1:5" x14ac:dyDescent="0.25">
      <c r="A1" s="29"/>
      <c r="B1" s="30"/>
      <c r="C1" s="82"/>
      <c r="D1" s="29"/>
      <c r="E1" s="30"/>
    </row>
    <row r="2" spans="1:5" x14ac:dyDescent="0.25">
      <c r="A2" s="29"/>
      <c r="B2" s="30"/>
      <c r="C2" s="82"/>
      <c r="D2" s="29"/>
      <c r="E2" s="30"/>
    </row>
    <row r="3" spans="1:5" x14ac:dyDescent="0.25">
      <c r="A3" s="29"/>
      <c r="B3" s="30"/>
      <c r="C3" s="82"/>
      <c r="D3" s="29"/>
      <c r="E3" s="30"/>
    </row>
    <row r="4" spans="1:5" x14ac:dyDescent="0.25">
      <c r="A4" s="29"/>
      <c r="B4" s="30"/>
      <c r="C4" s="82"/>
      <c r="D4" s="29"/>
      <c r="E4" s="30"/>
    </row>
    <row r="5" spans="1:5" x14ac:dyDescent="0.25">
      <c r="A5" s="29"/>
      <c r="B5" s="30"/>
      <c r="C5" s="82"/>
      <c r="D5" s="29"/>
      <c r="E5" s="30"/>
    </row>
    <row r="6" spans="1:5" x14ac:dyDescent="0.25">
      <c r="A6" s="29"/>
      <c r="B6" s="30"/>
      <c r="C6" s="82"/>
      <c r="D6" s="29"/>
      <c r="E6" s="30"/>
    </row>
    <row r="7" spans="1:5" x14ac:dyDescent="0.25">
      <c r="A7" s="29"/>
      <c r="B7" s="30"/>
      <c r="C7" s="82"/>
      <c r="D7" s="29"/>
      <c r="E7" s="30"/>
    </row>
    <row r="8" spans="1:5" x14ac:dyDescent="0.25">
      <c r="A8" s="29"/>
      <c r="B8" s="30"/>
      <c r="C8" s="82"/>
      <c r="D8" s="29"/>
      <c r="E8" s="30"/>
    </row>
    <row r="9" spans="1:5" x14ac:dyDescent="0.25">
      <c r="A9" s="29"/>
      <c r="B9" s="30"/>
      <c r="C9" s="82"/>
      <c r="D9" s="29"/>
      <c r="E9" s="30"/>
    </row>
    <row r="10" spans="1:5" x14ac:dyDescent="0.25">
      <c r="A10" s="29"/>
      <c r="B10" s="30"/>
      <c r="C10" s="82"/>
      <c r="D10" s="29"/>
      <c r="E10" s="30"/>
    </row>
    <row r="11" spans="1:5" x14ac:dyDescent="0.25">
      <c r="A11" s="29"/>
      <c r="B11" s="30"/>
      <c r="C11" s="82"/>
      <c r="D11" s="29"/>
      <c r="E11" s="30"/>
    </row>
    <row r="12" spans="1:5" x14ac:dyDescent="0.25">
      <c r="A12" s="29"/>
      <c r="B12" s="30"/>
      <c r="C12" s="82"/>
      <c r="D12" s="29"/>
      <c r="E12" s="30"/>
    </row>
    <row r="13" spans="1:5" x14ac:dyDescent="0.25">
      <c r="A13" s="29"/>
      <c r="B13" s="30"/>
      <c r="C13" s="82"/>
      <c r="D13" s="29"/>
      <c r="E13" s="30"/>
    </row>
    <row r="14" spans="1:5" x14ac:dyDescent="0.25">
      <c r="A14" s="29"/>
      <c r="B14" s="30"/>
      <c r="C14" s="82"/>
      <c r="D14" s="29"/>
      <c r="E14" s="30"/>
    </row>
    <row r="15" spans="1:5" x14ac:dyDescent="0.25">
      <c r="A15" s="29"/>
      <c r="B15" s="30"/>
      <c r="C15" s="82"/>
      <c r="D15" s="29"/>
      <c r="E15" s="30"/>
    </row>
    <row r="16" spans="1:5" x14ac:dyDescent="0.25">
      <c r="A16" s="29"/>
      <c r="B16" s="30"/>
      <c r="C16" s="82"/>
      <c r="D16" s="29"/>
      <c r="E16" s="30"/>
    </row>
    <row r="17" spans="1:5" x14ac:dyDescent="0.25">
      <c r="A17" s="29"/>
      <c r="B17" s="30"/>
      <c r="C17" s="82"/>
      <c r="D17" s="29"/>
      <c r="E17" s="30"/>
    </row>
    <row r="18" spans="1:5" x14ac:dyDescent="0.25">
      <c r="A18" s="29"/>
      <c r="B18" s="30"/>
      <c r="C18" s="82"/>
      <c r="D18" s="29"/>
      <c r="E18" s="30"/>
    </row>
    <row r="19" spans="1:5" x14ac:dyDescent="0.25">
      <c r="A19" s="29"/>
      <c r="B19" s="30"/>
      <c r="C19" s="82"/>
      <c r="D19" s="29"/>
      <c r="E19" s="30"/>
    </row>
    <row r="20" spans="1:5" x14ac:dyDescent="0.25">
      <c r="A20" s="29"/>
      <c r="B20" s="30"/>
      <c r="C20" s="82"/>
      <c r="D20" s="29"/>
      <c r="E20" s="30"/>
    </row>
    <row r="21" spans="1:5" x14ac:dyDescent="0.25">
      <c r="A21" s="29"/>
      <c r="B21" s="30"/>
      <c r="C21" s="82"/>
      <c r="D21" s="29"/>
      <c r="E21" s="30"/>
    </row>
    <row r="22" spans="1:5" x14ac:dyDescent="0.25">
      <c r="A22" s="29"/>
      <c r="B22" s="30"/>
      <c r="C22" s="82"/>
      <c r="D22" s="29"/>
      <c r="E22" s="30"/>
    </row>
    <row r="23" spans="1:5" x14ac:dyDescent="0.25">
      <c r="A23" s="29"/>
      <c r="B23" s="30"/>
      <c r="C23" s="82"/>
      <c r="D23" s="29"/>
      <c r="E23" s="30"/>
    </row>
    <row r="24" spans="1:5" x14ac:dyDescent="0.25">
      <c r="A24" s="29"/>
      <c r="B24" s="30"/>
      <c r="C24" s="82"/>
      <c r="D24" s="29"/>
      <c r="E24" s="30"/>
    </row>
    <row r="25" spans="1:5" x14ac:dyDescent="0.25">
      <c r="A25" s="29"/>
      <c r="B25" s="30"/>
      <c r="C25" s="82"/>
      <c r="D25" s="29"/>
      <c r="E25" s="30"/>
    </row>
    <row r="26" spans="1:5" x14ac:dyDescent="0.25">
      <c r="A26" s="29"/>
      <c r="B26" s="30"/>
      <c r="C26" s="82"/>
      <c r="D26" s="29"/>
      <c r="E26" s="30"/>
    </row>
    <row r="27" spans="1:5" x14ac:dyDescent="0.25">
      <c r="A27" s="29"/>
      <c r="B27" s="30"/>
      <c r="C27" s="82"/>
      <c r="D27" s="29"/>
      <c r="E27" s="30"/>
    </row>
    <row r="28" spans="1:5" x14ac:dyDescent="0.25">
      <c r="A28" s="29"/>
      <c r="B28" s="30"/>
      <c r="C28" s="82"/>
      <c r="D28" s="29"/>
      <c r="E28" s="30"/>
    </row>
    <row r="29" spans="1:5" x14ac:dyDescent="0.25">
      <c r="A29" s="29"/>
      <c r="B29" s="30"/>
      <c r="C29" s="82"/>
      <c r="D29" s="29"/>
      <c r="E29" s="30"/>
    </row>
    <row r="30" spans="1:5" x14ac:dyDescent="0.25">
      <c r="A30" s="29"/>
      <c r="B30" s="30"/>
      <c r="C30" s="82"/>
      <c r="D30" s="29"/>
      <c r="E30" s="30"/>
    </row>
    <row r="31" spans="1:5" x14ac:dyDescent="0.25">
      <c r="A31" s="29"/>
      <c r="B31" s="30"/>
      <c r="C31" s="82"/>
      <c r="D31" s="29"/>
      <c r="E31" s="30"/>
    </row>
    <row r="32" spans="1:5" x14ac:dyDescent="0.25">
      <c r="A32" s="29"/>
      <c r="B32" s="30"/>
      <c r="C32" s="82"/>
      <c r="D32" s="29"/>
      <c r="E32" s="30"/>
    </row>
    <row r="33" spans="1:5" x14ac:dyDescent="0.25">
      <c r="A33" s="29"/>
      <c r="B33" s="30"/>
      <c r="C33" s="82"/>
      <c r="D33" s="29"/>
      <c r="E33" s="30"/>
    </row>
    <row r="34" spans="1:5" x14ac:dyDescent="0.25">
      <c r="A34" s="29"/>
      <c r="B34" s="30"/>
      <c r="C34" s="82"/>
      <c r="D34" s="29"/>
      <c r="E34" s="30"/>
    </row>
    <row r="35" spans="1:5" x14ac:dyDescent="0.25">
      <c r="A35" s="29"/>
      <c r="B35" s="30"/>
      <c r="C35" s="82"/>
      <c r="D35" s="29"/>
      <c r="E35" s="30"/>
    </row>
    <row r="36" spans="1:5" x14ac:dyDescent="0.25">
      <c r="A36" s="29"/>
      <c r="B36" s="30"/>
      <c r="C36" s="82"/>
      <c r="D36" s="29"/>
      <c r="E36" s="30"/>
    </row>
    <row r="37" spans="1:5" x14ac:dyDescent="0.25">
      <c r="A37" s="29"/>
      <c r="B37" s="30"/>
      <c r="C37" s="82"/>
      <c r="D37" s="29"/>
      <c r="E37" s="30"/>
    </row>
    <row r="38" spans="1:5" x14ac:dyDescent="0.25">
      <c r="A38" s="29"/>
      <c r="B38" s="30"/>
      <c r="C38" s="82"/>
      <c r="D38" s="29"/>
      <c r="E38" s="30"/>
    </row>
    <row r="39" spans="1:5" x14ac:dyDescent="0.25">
      <c r="A39" s="29"/>
      <c r="B39" s="30"/>
      <c r="C39" s="82"/>
      <c r="D39" s="29"/>
      <c r="E39" s="30"/>
    </row>
    <row r="40" spans="1:5" x14ac:dyDescent="0.25">
      <c r="A40" s="29"/>
      <c r="B40" s="30"/>
      <c r="C40" s="82"/>
      <c r="D40" s="29"/>
      <c r="E40" s="30"/>
    </row>
    <row r="41" spans="1:5" x14ac:dyDescent="0.25">
      <c r="A41" s="29"/>
      <c r="B41" s="30"/>
      <c r="C41" s="82"/>
      <c r="D41" s="29"/>
      <c r="E41" s="30"/>
    </row>
    <row r="42" spans="1:5" x14ac:dyDescent="0.25">
      <c r="A42" s="29"/>
      <c r="B42" s="30"/>
      <c r="C42" s="82"/>
      <c r="D42" s="29"/>
      <c r="E42" s="30"/>
    </row>
    <row r="43" spans="1:5" x14ac:dyDescent="0.25">
      <c r="A43" s="29"/>
      <c r="B43" s="30"/>
      <c r="C43" s="82"/>
      <c r="D43" s="29"/>
      <c r="E43" s="30"/>
    </row>
    <row r="44" spans="1:5" x14ac:dyDescent="0.25">
      <c r="A44" s="29"/>
      <c r="B44" s="30"/>
      <c r="C44" s="82"/>
      <c r="D44" s="29"/>
      <c r="E44" s="30"/>
    </row>
    <row r="45" spans="1:5" x14ac:dyDescent="0.25">
      <c r="A45" s="29"/>
      <c r="B45" s="30"/>
      <c r="C45" s="82"/>
      <c r="D45" s="29"/>
      <c r="E45" s="30"/>
    </row>
    <row r="46" spans="1:5" x14ac:dyDescent="0.25">
      <c r="A46" s="29"/>
      <c r="B46" s="30"/>
      <c r="C46" s="82"/>
      <c r="D46" s="29"/>
      <c r="E46" s="30"/>
    </row>
    <row r="47" spans="1:5" x14ac:dyDescent="0.25">
      <c r="A47" s="29"/>
      <c r="B47" s="30"/>
      <c r="C47" s="82"/>
      <c r="D47" s="29"/>
      <c r="E47" s="30"/>
    </row>
    <row r="48" spans="1:5" x14ac:dyDescent="0.25">
      <c r="A48" s="29"/>
      <c r="B48" s="30"/>
      <c r="C48" s="82"/>
      <c r="D48" s="29"/>
      <c r="E48" s="30"/>
    </row>
    <row r="49" spans="1:5" x14ac:dyDescent="0.25">
      <c r="A49" s="29"/>
      <c r="B49" s="30"/>
      <c r="C49" s="82"/>
      <c r="D49" s="29"/>
      <c r="E49" s="30"/>
    </row>
    <row r="50" spans="1:5" x14ac:dyDescent="0.25">
      <c r="A50" s="29"/>
      <c r="B50" s="30"/>
      <c r="C50" s="82"/>
      <c r="D50" s="29"/>
      <c r="E50" s="30"/>
    </row>
    <row r="51" spans="1:5" x14ac:dyDescent="0.25">
      <c r="A51" s="29"/>
      <c r="B51" s="30"/>
      <c r="C51" s="82"/>
      <c r="D51" s="29"/>
      <c r="E51" s="30"/>
    </row>
    <row r="52" spans="1:5" x14ac:dyDescent="0.25">
      <c r="A52" s="29"/>
      <c r="B52" s="30"/>
      <c r="C52" s="82"/>
      <c r="D52" s="29"/>
      <c r="E52" s="30"/>
    </row>
    <row r="53" spans="1:5" x14ac:dyDescent="0.25">
      <c r="A53" s="29"/>
      <c r="B53" s="30"/>
      <c r="C53" s="82"/>
      <c r="D53" s="29"/>
      <c r="E53" s="30"/>
    </row>
    <row r="54" spans="1:5" x14ac:dyDescent="0.25">
      <c r="A54" s="29"/>
      <c r="B54" s="30"/>
      <c r="C54" s="82"/>
      <c r="D54" s="29"/>
      <c r="E54" s="30"/>
    </row>
    <row r="55" spans="1:5" x14ac:dyDescent="0.25">
      <c r="A55" s="29"/>
      <c r="B55" s="30"/>
      <c r="C55" s="82"/>
      <c r="D55" s="29"/>
      <c r="E55" s="30"/>
    </row>
    <row r="56" spans="1:5" x14ac:dyDescent="0.25">
      <c r="A56" s="29"/>
      <c r="B56" s="30"/>
      <c r="C56" s="82"/>
      <c r="D56" s="29"/>
      <c r="E56" s="30"/>
    </row>
    <row r="57" spans="1:5" x14ac:dyDescent="0.25">
      <c r="A57" s="29"/>
      <c r="B57" s="30"/>
      <c r="C57" s="82"/>
      <c r="D57" s="29"/>
      <c r="E57" s="30"/>
    </row>
    <row r="58" spans="1:5" x14ac:dyDescent="0.25">
      <c r="A58" s="29"/>
      <c r="B58" s="30"/>
      <c r="C58" s="82"/>
      <c r="D58" s="29"/>
      <c r="E58" s="30"/>
    </row>
    <row r="59" spans="1:5" x14ac:dyDescent="0.25">
      <c r="A59" s="29"/>
      <c r="B59" s="30"/>
      <c r="C59" s="82"/>
      <c r="D59" s="29"/>
      <c r="E59" s="30"/>
    </row>
    <row r="60" spans="1:5" x14ac:dyDescent="0.25">
      <c r="A60" s="29"/>
      <c r="B60" s="30"/>
      <c r="C60" s="82"/>
      <c r="D60" s="29"/>
      <c r="E60" s="30"/>
    </row>
    <row r="61" spans="1:5" x14ac:dyDescent="0.25">
      <c r="A61" s="29"/>
      <c r="B61" s="30"/>
      <c r="C61" s="82"/>
      <c r="D61" s="29"/>
      <c r="E61" s="30"/>
    </row>
    <row r="62" spans="1:5" x14ac:dyDescent="0.25">
      <c r="A62" s="29"/>
      <c r="B62" s="30"/>
      <c r="C62" s="82"/>
      <c r="D62" s="29"/>
      <c r="E62" s="30"/>
    </row>
    <row r="63" spans="1:5" x14ac:dyDescent="0.25">
      <c r="A63" s="29"/>
      <c r="B63" s="30"/>
      <c r="C63" s="82"/>
      <c r="D63" s="29"/>
      <c r="E63" s="30"/>
    </row>
    <row r="64" spans="1:5" x14ac:dyDescent="0.25">
      <c r="A64" s="29"/>
      <c r="B64" s="30"/>
      <c r="C64" s="82"/>
      <c r="D64" s="29"/>
      <c r="E64" s="30"/>
    </row>
    <row r="65" spans="1:5" x14ac:dyDescent="0.25">
      <c r="A65" s="29"/>
      <c r="B65" s="30"/>
      <c r="C65" s="82"/>
      <c r="D65" s="29"/>
      <c r="E65" s="30"/>
    </row>
    <row r="66" spans="1:5" x14ac:dyDescent="0.25">
      <c r="A66" s="29"/>
      <c r="B66" s="30"/>
      <c r="C66" s="82"/>
      <c r="D66" s="29"/>
      <c r="E66" s="30"/>
    </row>
    <row r="67" spans="1:5" x14ac:dyDescent="0.25">
      <c r="A67" s="29"/>
      <c r="B67" s="30"/>
      <c r="C67" s="82"/>
      <c r="D67" s="29"/>
      <c r="E67" s="30"/>
    </row>
    <row r="68" spans="1:5" x14ac:dyDescent="0.25">
      <c r="A68" s="29"/>
      <c r="B68" s="30"/>
      <c r="C68" s="82"/>
      <c r="D68" s="29"/>
      <c r="E68" s="30"/>
    </row>
    <row r="69" spans="1:5" x14ac:dyDescent="0.25">
      <c r="A69" s="29"/>
      <c r="B69" s="30"/>
      <c r="C69" s="82"/>
      <c r="D69" s="29"/>
      <c r="E69" s="30"/>
    </row>
    <row r="70" spans="1:5" x14ac:dyDescent="0.25">
      <c r="A70" s="29"/>
      <c r="B70" s="30"/>
      <c r="C70" s="82"/>
      <c r="D70" s="29"/>
      <c r="E70" s="30"/>
    </row>
    <row r="71" spans="1:5" x14ac:dyDescent="0.25">
      <c r="A71" s="29"/>
      <c r="B71" s="30"/>
      <c r="C71" s="82"/>
      <c r="D71" s="29"/>
      <c r="E71" s="30"/>
    </row>
    <row r="72" spans="1:5" x14ac:dyDescent="0.25">
      <c r="A72" s="29"/>
      <c r="B72" s="30"/>
      <c r="C72" s="82"/>
      <c r="D72" s="29"/>
      <c r="E72" s="30"/>
    </row>
    <row r="73" spans="1:5" x14ac:dyDescent="0.25">
      <c r="A73" s="29"/>
      <c r="B73" s="30"/>
      <c r="C73" s="82"/>
      <c r="D73" s="29"/>
      <c r="E73" s="30"/>
    </row>
    <row r="74" spans="1:5" x14ac:dyDescent="0.25">
      <c r="A74" s="29"/>
      <c r="B74" s="30"/>
      <c r="C74" s="82"/>
      <c r="D74" s="29"/>
      <c r="E74" s="30"/>
    </row>
    <row r="75" spans="1:5" x14ac:dyDescent="0.25">
      <c r="A75" s="29"/>
      <c r="B75" s="30"/>
      <c r="C75" s="82"/>
      <c r="D75" s="29"/>
      <c r="E75" s="30"/>
    </row>
    <row r="76" spans="1:5" x14ac:dyDescent="0.25">
      <c r="A76" s="29"/>
      <c r="B76" s="30"/>
      <c r="C76" s="82"/>
      <c r="D76" s="29"/>
      <c r="E76" s="30"/>
    </row>
    <row r="77" spans="1:5" x14ac:dyDescent="0.25">
      <c r="A77" s="29"/>
      <c r="B77" s="30"/>
      <c r="C77" s="82"/>
      <c r="D77" s="29"/>
      <c r="E77" s="30"/>
    </row>
    <row r="78" spans="1:5" x14ac:dyDescent="0.25">
      <c r="A78" s="29"/>
      <c r="B78" s="30"/>
      <c r="C78" s="82"/>
      <c r="D78" s="29"/>
      <c r="E78" s="30"/>
    </row>
    <row r="79" spans="1:5" x14ac:dyDescent="0.25">
      <c r="A79" s="29"/>
      <c r="B79" s="30"/>
      <c r="C79" s="82"/>
      <c r="D79" s="29"/>
      <c r="E79" s="30"/>
    </row>
    <row r="80" spans="1:5" x14ac:dyDescent="0.25">
      <c r="A80" s="29"/>
      <c r="B80" s="30"/>
      <c r="C80" s="82"/>
      <c r="D80" s="29"/>
      <c r="E80" s="30"/>
    </row>
    <row r="81" spans="1:5" x14ac:dyDescent="0.25">
      <c r="A81" s="29"/>
      <c r="B81" s="30"/>
      <c r="C81" s="82"/>
      <c r="D81" s="29"/>
      <c r="E81" s="30"/>
    </row>
    <row r="82" spans="1:5" x14ac:dyDescent="0.25">
      <c r="A82" s="29"/>
      <c r="B82" s="30"/>
      <c r="C82" s="82"/>
      <c r="D82" s="29"/>
      <c r="E82" s="30"/>
    </row>
    <row r="83" spans="1:5" x14ac:dyDescent="0.25">
      <c r="A83" s="29"/>
      <c r="B83" s="30"/>
      <c r="C83" s="82"/>
      <c r="D83" s="29"/>
      <c r="E83" s="30"/>
    </row>
    <row r="84" spans="1:5" x14ac:dyDescent="0.25">
      <c r="A84" s="29"/>
      <c r="B84" s="30"/>
      <c r="C84" s="82"/>
      <c r="D84" s="29"/>
      <c r="E84" s="30"/>
    </row>
    <row r="85" spans="1:5" x14ac:dyDescent="0.25">
      <c r="A85" s="29"/>
      <c r="B85" s="30"/>
      <c r="C85" s="82"/>
      <c r="D85" s="29"/>
      <c r="E85" s="30"/>
    </row>
    <row r="86" spans="1:5" x14ac:dyDescent="0.25">
      <c r="A86" s="29"/>
      <c r="B86" s="30"/>
      <c r="C86" s="82"/>
      <c r="D86" s="29"/>
      <c r="E86" s="30"/>
    </row>
    <row r="87" spans="1:5" x14ac:dyDescent="0.25">
      <c r="A87" s="29"/>
      <c r="B87" s="30"/>
      <c r="C87" s="82"/>
      <c r="D87" s="29"/>
      <c r="E87" s="30"/>
    </row>
    <row r="88" spans="1:5" x14ac:dyDescent="0.25">
      <c r="A88" s="29"/>
      <c r="B88" s="30"/>
      <c r="C88" s="82"/>
      <c r="D88" s="29"/>
      <c r="E88" s="30"/>
    </row>
    <row r="89" spans="1:5" x14ac:dyDescent="0.25">
      <c r="A89" s="29"/>
      <c r="B89" s="30"/>
      <c r="C89" s="82"/>
      <c r="D89" s="29"/>
      <c r="E89" s="30"/>
    </row>
    <row r="90" spans="1:5" x14ac:dyDescent="0.25">
      <c r="A90" s="29"/>
      <c r="B90" s="30"/>
      <c r="C90" s="82"/>
      <c r="D90" s="29"/>
      <c r="E90" s="30"/>
    </row>
    <row r="91" spans="1:5" x14ac:dyDescent="0.25">
      <c r="A91" s="29"/>
      <c r="B91" s="30"/>
      <c r="C91" s="82"/>
      <c r="D91" s="29"/>
      <c r="E91" s="30"/>
    </row>
    <row r="92" spans="1:5" x14ac:dyDescent="0.25">
      <c r="A92" s="29"/>
      <c r="B92" s="30"/>
      <c r="C92" s="82"/>
      <c r="D92" s="29"/>
      <c r="E92" s="30"/>
    </row>
    <row r="93" spans="1:5" x14ac:dyDescent="0.25">
      <c r="A93" s="29"/>
      <c r="B93" s="30"/>
      <c r="C93" s="82"/>
      <c r="D93" s="29"/>
      <c r="E93" s="30"/>
    </row>
    <row r="94" spans="1:5" x14ac:dyDescent="0.25">
      <c r="A94" s="29"/>
      <c r="B94" s="30"/>
      <c r="C94" s="82"/>
      <c r="D94" s="29"/>
      <c r="E94" s="30"/>
    </row>
    <row r="95" spans="1:5" x14ac:dyDescent="0.25">
      <c r="A95" s="29"/>
      <c r="B95" s="30"/>
      <c r="C95" s="82"/>
      <c r="D95" s="29"/>
      <c r="E95" s="30"/>
    </row>
    <row r="96" spans="1:5" x14ac:dyDescent="0.25">
      <c r="A96" s="29"/>
      <c r="B96" s="30"/>
      <c r="C96" s="82"/>
      <c r="D96" s="29"/>
      <c r="E96" s="30"/>
    </row>
    <row r="97" spans="1:5" x14ac:dyDescent="0.25">
      <c r="A97" s="29"/>
      <c r="B97" s="30"/>
      <c r="C97" s="82"/>
      <c r="D97" s="29"/>
      <c r="E97" s="30"/>
    </row>
    <row r="98" spans="1:5" x14ac:dyDescent="0.25">
      <c r="A98" s="29"/>
      <c r="B98" s="30"/>
      <c r="C98" s="82"/>
      <c r="D98" s="29"/>
      <c r="E98" s="30"/>
    </row>
    <row r="99" spans="1:5" x14ac:dyDescent="0.25">
      <c r="A99" s="30"/>
      <c r="B99" s="30"/>
      <c r="C99" s="30"/>
      <c r="D99" s="29"/>
      <c r="E99" s="30"/>
    </row>
    <row r="100" spans="1:5" x14ac:dyDescent="0.25">
      <c r="A100" s="30"/>
      <c r="B100" s="30"/>
      <c r="C100" s="30"/>
      <c r="D100" s="29"/>
      <c r="E100" s="30"/>
    </row>
    <row r="101" spans="1:5" x14ac:dyDescent="0.25">
      <c r="A101" s="30"/>
      <c r="B101" s="30"/>
      <c r="C101" s="30"/>
      <c r="D101" s="29"/>
      <c r="E101" s="30"/>
    </row>
    <row r="102" spans="1:5" x14ac:dyDescent="0.25">
      <c r="A102" s="30"/>
      <c r="B102" s="30"/>
      <c r="C102" s="30"/>
      <c r="D102" s="29"/>
      <c r="E102" s="30"/>
    </row>
    <row r="103" spans="1:5" x14ac:dyDescent="0.25">
      <c r="D103" s="30"/>
      <c r="E103" s="30"/>
    </row>
    <row r="104" spans="1:5" x14ac:dyDescent="0.25">
      <c r="D104" s="30"/>
      <c r="E104" s="30"/>
    </row>
    <row r="105" spans="1:5" x14ac:dyDescent="0.25">
      <c r="D105" s="30"/>
      <c r="E105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2026-08-26T02:00:40Z</dcterms:modified>
</cp:coreProperties>
</file>