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5000"/>
  </bookViews>
  <sheets>
    <sheet name="Лист3" sheetId="3" r:id="rId1"/>
  </sheets>
  <definedNames>
    <definedName name="_xlnm.Print_Area" localSheetId="0">Лист3!$A$1:$AV$25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21" i="3" l="1"/>
  <c r="AJ22" i="3" s="1"/>
  <c r="V21" i="3"/>
  <c r="V22" i="3" s="1"/>
  <c r="F21" i="3"/>
  <c r="F22" i="3" s="1"/>
  <c r="AJ19" i="3"/>
  <c r="AJ20" i="3" s="1"/>
  <c r="V19" i="3"/>
  <c r="V20" i="3" s="1"/>
  <c r="F19" i="3"/>
  <c r="F20" i="3" s="1"/>
  <c r="AJ17" i="3"/>
  <c r="AJ18" i="3" s="1"/>
  <c r="V17" i="3"/>
  <c r="V18" i="3" s="1"/>
  <c r="F17" i="3"/>
  <c r="F18" i="3" s="1"/>
  <c r="AJ15" i="3"/>
  <c r="AJ16" i="3" s="1"/>
  <c r="V15" i="3"/>
  <c r="V16" i="3" s="1"/>
  <c r="F15" i="3"/>
  <c r="F16" i="3" s="1"/>
  <c r="AJ13" i="3"/>
  <c r="AJ14" i="3" s="1"/>
  <c r="V13" i="3"/>
  <c r="V14" i="3" s="1"/>
  <c r="F13" i="3"/>
  <c r="F14" i="3" s="1"/>
  <c r="AD23" i="3" l="1"/>
  <c r="L23" i="3"/>
  <c r="AR23" i="3"/>
</calcChain>
</file>

<file path=xl/sharedStrings.xml><?xml version="1.0" encoding="utf-8"?>
<sst xmlns="http://schemas.openxmlformats.org/spreadsheetml/2006/main" count="77" uniqueCount="30">
  <si>
    <t>в количестве</t>
  </si>
  <si>
    <t>килограмм</t>
  </si>
  <si>
    <t>год</t>
  </si>
  <si>
    <t>Используемый метод
определения цены контракта</t>
  </si>
  <si>
    <t>Метод сопоставимых рыночных цен (Анализ рынка)</t>
  </si>
  <si>
    <r>
      <rPr>
        <sz val="10"/>
        <color theme="1"/>
        <rFont val="Times New Roman"/>
        <family val="1"/>
        <charset val="204"/>
      </rPr>
      <t xml:space="preserve">Расчет  цены 
контракта: ЦКрын= V/n*∑ni=1* Цi, где 
</t>
    </r>
    <r>
      <rPr>
        <b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indexed="8"/>
        <rFont val="Times New Roman"/>
        <family val="1"/>
        <charset val="204"/>
      </rPr>
      <t>n-</t>
    </r>
    <r>
      <rPr>
        <sz val="10"/>
        <color indexed="8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indexed="8"/>
        <rFont val="Times New Roman"/>
        <family val="1"/>
        <charset val="204"/>
      </rPr>
      <t>Цi</t>
    </r>
    <r>
      <rPr>
        <sz val="10"/>
        <color indexed="8"/>
        <rFont val="Times New Roman"/>
        <family val="1"/>
        <charset val="204"/>
      </rPr>
      <t>- цена единицы товара</t>
    </r>
  </si>
  <si>
    <t>Основные характеристики объекта закупки</t>
  </si>
  <si>
    <t>Количество</t>
  </si>
  <si>
    <t>/</t>
  </si>
  <si>
    <t>*</t>
  </si>
  <si>
    <t>⁼</t>
  </si>
  <si>
    <t>ЦКрын =</t>
  </si>
  <si>
    <t>Поставщик № 1</t>
  </si>
  <si>
    <t>Поставщик № 2</t>
  </si>
  <si>
    <t>Поставщик № 3</t>
  </si>
  <si>
    <t>Ед. изм.</t>
  </si>
  <si>
    <t>Профнастил С-8 4*1,2 (8017) толщина 0,4мм</t>
  </si>
  <si>
    <t>Угол наружний 50*50*2000мм (8017)</t>
  </si>
  <si>
    <t>Угол внутренний 100*100*2500мм (8017)</t>
  </si>
  <si>
    <t>Планка ветровая 90*120 (8017)</t>
  </si>
  <si>
    <t>Саморез 4,8*35мм (8017)</t>
  </si>
  <si>
    <t>м2</t>
  </si>
  <si>
    <t>м</t>
  </si>
  <si>
    <t>шт</t>
  </si>
  <si>
    <t>вх. 201 от 06.08.2026                                             Исх. УТнсц018381 от 23.07.2026</t>
  </si>
  <si>
    <t>вх. 202 от 06.08.2026                                             Исх. б/н от 03.08.2026</t>
  </si>
  <si>
    <t>вх. 203 от 06.08.2026                                             Исх.  ТО-121 от 27.07.2026</t>
  </si>
  <si>
    <r>
      <t xml:space="preserve">В результате исследования рынка,  цена контракта установлена по минимальной цене коммерческого предложения № 1 и составляет: </t>
    </r>
    <r>
      <rPr>
        <b/>
        <sz val="13"/>
        <rFont val="Times New Roman"/>
        <family val="1"/>
        <charset val="204"/>
      </rPr>
      <t>29 970 рублей 30 коп.</t>
    </r>
  </si>
  <si>
    <t xml:space="preserve">Расчет и обоснование цены контракта </t>
  </si>
  <si>
    <t>на поставку строительных материалов для ФКУ БМТиВС ГУФСИН России по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</si>
</sst>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dd\.mm\.yyyy"/>
    <numFmt numFmtId="166" formatCode="#\ ##0.00"/>
    <numFmt numFmtId="167" formatCode="#\ ##0.00&quot;р.&quot;"/>
    <numFmt numFmtId="168" formatCode="#\ ##0.000&quot;р.&quot;"/>
  </numFmts>
  <fonts count="23" x14ac:knownFonts="1">
    <font>
      <sz val="11"/>
      <color theme="1"/>
      <name val="Calibri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Calibri"/>
      <family val="2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5" fontId="7" fillId="0" borderId="1" xfId="0" applyNumberFormat="1" applyFont="1" applyBorder="1"/>
    <xf numFmtId="0" fontId="3" fillId="0" borderId="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2" fillId="0" borderId="5" xfId="0" applyFont="1" applyBorder="1"/>
    <xf numFmtId="166" fontId="3" fillId="0" borderId="5" xfId="0" applyNumberFormat="1" applyFont="1" applyBorder="1"/>
    <xf numFmtId="166" fontId="3" fillId="0" borderId="5" xfId="0" applyNumberFormat="1" applyFont="1" applyBorder="1" applyAlignment="1">
      <alignment horizontal="center"/>
    </xf>
    <xf numFmtId="166" fontId="10" fillId="0" borderId="1" xfId="0" applyNumberFormat="1" applyFont="1" applyBorder="1"/>
    <xf numFmtId="0" fontId="9" fillId="0" borderId="17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167" fontId="3" fillId="0" borderId="14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3" fillId="0" borderId="0" xfId="0" applyFont="1"/>
    <xf numFmtId="0" fontId="7" fillId="0" borderId="0" xfId="0" applyFont="1" applyAlignment="1">
      <alignment horizontal="left" vertical="center" wrapText="1"/>
    </xf>
    <xf numFmtId="0" fontId="14" fillId="0" borderId="0" xfId="0" applyFont="1"/>
    <xf numFmtId="168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168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8" fontId="3" fillId="0" borderId="0" xfId="0" applyNumberFormat="1" applyFont="1"/>
    <xf numFmtId="0" fontId="15" fillId="0" borderId="0" xfId="0" applyFont="1" applyAlignment="1">
      <alignment horizontal="center" vertical="center"/>
    </xf>
    <xf numFmtId="166" fontId="10" fillId="0" borderId="16" xfId="0" applyNumberFormat="1" applyFont="1" applyBorder="1"/>
    <xf numFmtId="166" fontId="10" fillId="0" borderId="12" xfId="0" applyNumberFormat="1" applyFont="1" applyBorder="1"/>
    <xf numFmtId="0" fontId="16" fillId="0" borderId="0" xfId="0" applyFont="1" applyAlignment="1">
      <alignment horizontal="center" vertical="center"/>
    </xf>
    <xf numFmtId="168" fontId="3" fillId="0" borderId="4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6" fontId="10" fillId="0" borderId="4" xfId="0" applyNumberFormat="1" applyFont="1" applyBorder="1" applyAlignment="1">
      <alignment horizontal="center" vertical="center" textRotation="90" wrapText="1"/>
    </xf>
    <xf numFmtId="166" fontId="10" fillId="0" borderId="8" xfId="0" applyNumberFormat="1" applyFont="1" applyBorder="1" applyAlignment="1">
      <alignment horizontal="center" vertical="center" textRotation="90" wrapText="1"/>
    </xf>
    <xf numFmtId="166" fontId="10" fillId="0" borderId="8" xfId="0" applyNumberFormat="1" applyFont="1" applyBorder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166" fontId="10" fillId="0" borderId="11" xfId="0" applyNumberFormat="1" applyFont="1" applyBorder="1" applyAlignment="1">
      <alignment horizontal="center"/>
    </xf>
    <xf numFmtId="166" fontId="10" fillId="0" borderId="12" xfId="0" applyNumberFormat="1" applyFont="1" applyBorder="1" applyAlignment="1">
      <alignment horizontal="center"/>
    </xf>
    <xf numFmtId="166" fontId="10" fillId="0" borderId="17" xfId="0" applyNumberFormat="1" applyFont="1" applyBorder="1" applyAlignment="1">
      <alignment horizontal="center"/>
    </xf>
    <xf numFmtId="166" fontId="10" fillId="0" borderId="16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67" fontId="3" fillId="0" borderId="8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1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166" fontId="10" fillId="0" borderId="10" xfId="0" applyNumberFormat="1" applyFont="1" applyBorder="1" applyAlignment="1">
      <alignment horizontal="center" vertical="center" textRotation="90" wrapText="1"/>
    </xf>
    <xf numFmtId="166" fontId="10" fillId="0" borderId="15" xfId="0" applyNumberFormat="1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 readingOrder="1"/>
    </xf>
    <xf numFmtId="0" fontId="0" fillId="0" borderId="18" xfId="0" applyBorder="1" applyAlignment="1">
      <alignment horizontal="center" vertical="center" textRotation="90" wrapText="1" readingOrder="1"/>
    </xf>
    <xf numFmtId="0" fontId="0" fillId="0" borderId="15" xfId="0" applyBorder="1" applyAlignment="1">
      <alignment horizontal="center" vertical="center" textRotation="90" wrapText="1" readingOrder="1"/>
    </xf>
    <xf numFmtId="0" fontId="7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9"/>
  <sheetViews>
    <sheetView tabSelected="1" topLeftCell="A4" zoomScale="130" zoomScaleNormal="130" zoomScaleSheetLayoutView="120" workbookViewId="0">
      <selection activeCell="C31" sqref="C31"/>
    </sheetView>
  </sheetViews>
  <sheetFormatPr defaultColWidth="9" defaultRowHeight="15" x14ac:dyDescent="0.25"/>
  <cols>
    <col min="1" max="1" width="9.140625" style="4" customWidth="1"/>
    <col min="2" max="2" width="8.5703125" style="4" customWidth="1"/>
    <col min="3" max="3" width="37.85546875" style="4" customWidth="1"/>
    <col min="4" max="5" width="3" style="4" customWidth="1"/>
    <col min="6" max="6" width="1.85546875" style="4" customWidth="1"/>
    <col min="7" max="7" width="0.85546875" style="4" customWidth="1"/>
    <col min="8" max="8" width="1.140625" style="4" customWidth="1"/>
    <col min="9" max="10" width="0.28515625" style="4" customWidth="1"/>
    <col min="11" max="11" width="1.42578125" style="4" customWidth="1"/>
    <col min="12" max="12" width="1" style="4" customWidth="1"/>
    <col min="13" max="13" width="2.85546875" style="4" customWidth="1"/>
    <col min="14" max="14" width="2.7109375" style="4" customWidth="1"/>
    <col min="15" max="15" width="1" style="4" customWidth="1"/>
    <col min="16" max="16" width="2.5703125" style="4" customWidth="1"/>
    <col min="17" max="17" width="1.5703125" style="4" customWidth="1"/>
    <col min="18" max="18" width="6.42578125" style="4" customWidth="1"/>
    <col min="19" max="19" width="1.140625" style="4" customWidth="1"/>
    <col min="20" max="20" width="1.5703125" style="4" customWidth="1"/>
    <col min="21" max="21" width="2" style="4" hidden="1" customWidth="1"/>
    <col min="22" max="22" width="2" style="4" customWidth="1"/>
    <col min="23" max="23" width="0.140625" style="4" customWidth="1"/>
    <col min="24" max="24" width="1.85546875" style="4" customWidth="1"/>
    <col min="25" max="25" width="1.5703125" style="4" customWidth="1"/>
    <col min="26" max="26" width="0.5703125" style="4" customWidth="1"/>
    <col min="27" max="27" width="1.5703125" style="4" customWidth="1"/>
    <col min="28" max="29" width="1.7109375" style="4" customWidth="1"/>
    <col min="30" max="30" width="0.85546875" style="4" customWidth="1"/>
    <col min="31" max="31" width="4" style="4" customWidth="1"/>
    <col min="32" max="32" width="1.42578125" style="4" customWidth="1"/>
    <col min="33" max="33" width="4.7109375" style="4" customWidth="1"/>
    <col min="34" max="34" width="0.28515625" style="4" customWidth="1"/>
    <col min="35" max="35" width="1.42578125" style="4" customWidth="1"/>
    <col min="36" max="36" width="2.28515625" style="4" customWidth="1"/>
    <col min="37" max="37" width="0.28515625" style="4" customWidth="1"/>
    <col min="38" max="38" width="1.5703125" style="4" customWidth="1"/>
    <col min="39" max="39" width="2.28515625" style="4" customWidth="1"/>
    <col min="40" max="40" width="0.28515625" style="4" customWidth="1"/>
    <col min="41" max="41" width="2" style="4" customWidth="1"/>
    <col min="42" max="43" width="1.85546875" style="4" customWidth="1"/>
    <col min="44" max="44" width="2.85546875" style="4" customWidth="1"/>
    <col min="45" max="45" width="2.5703125" style="4" customWidth="1"/>
    <col min="46" max="46" width="1.42578125" style="4" customWidth="1"/>
    <col min="47" max="47" width="2.140625" style="4" customWidth="1"/>
    <col min="48" max="48" width="1.28515625" style="4" customWidth="1"/>
    <col min="49" max="50" width="2.140625" style="4" customWidth="1"/>
    <col min="51" max="52" width="1.42578125" style="4" customWidth="1"/>
    <col min="53" max="53" width="1.85546875" style="4" customWidth="1"/>
    <col min="54" max="54" width="7.5703125" style="4" customWidth="1"/>
    <col min="55" max="57" width="2.140625" style="4" customWidth="1"/>
    <col min="58" max="58" width="2.42578125" style="4" customWidth="1"/>
    <col min="59" max="59" width="2.5703125" customWidth="1"/>
    <col min="60" max="60" width="10.28515625" customWidth="1"/>
  </cols>
  <sheetData>
    <row r="1" spans="1:72" ht="16.5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</row>
    <row r="2" spans="1:72" ht="16.5" customHeight="1" x14ac:dyDescent="0.25">
      <c r="A2" s="94" t="s">
        <v>29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</row>
    <row r="3" spans="1:72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</row>
    <row r="4" spans="1:72" s="1" customFormat="1" ht="15.75" customHeight="1" x14ac:dyDescent="0.25">
      <c r="A4" s="5"/>
      <c r="B4" s="5"/>
      <c r="C4" s="5"/>
      <c r="D4" s="5"/>
      <c r="E4" s="5"/>
      <c r="F4" s="5"/>
      <c r="G4" s="5"/>
      <c r="H4" s="5"/>
      <c r="I4" s="49" t="s">
        <v>0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5"/>
      <c r="X4" s="49" t="s">
        <v>1</v>
      </c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5"/>
      <c r="AV4" s="20"/>
      <c r="AW4" s="21"/>
      <c r="AX4" s="21"/>
      <c r="AY4" s="21"/>
      <c r="AZ4" s="21"/>
      <c r="BA4" s="21"/>
      <c r="BB4" s="21"/>
      <c r="BC4" s="21"/>
      <c r="BD4" s="21"/>
      <c r="BE4" s="21"/>
      <c r="BF4" s="21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</row>
    <row r="5" spans="1:72" s="2" customFormat="1" ht="15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50"/>
      <c r="AF5" s="50"/>
      <c r="AG5" s="50"/>
      <c r="AH5" s="6"/>
      <c r="AI5" s="6"/>
      <c r="AJ5" s="51">
        <v>46240</v>
      </c>
      <c r="AK5" s="51"/>
      <c r="AL5" s="51"/>
      <c r="AM5" s="51"/>
      <c r="AN5" s="51"/>
      <c r="AO5" s="51"/>
      <c r="AP5" s="51"/>
      <c r="AQ5" s="51"/>
      <c r="AR5" s="50" t="s">
        <v>2</v>
      </c>
      <c r="AS5" s="50"/>
      <c r="AT5" s="50"/>
      <c r="AU5" s="6"/>
      <c r="AV5" s="22"/>
      <c r="AW5" s="23"/>
      <c r="AX5" s="23"/>
      <c r="AY5" s="23"/>
      <c r="AZ5" s="23"/>
      <c r="BA5" s="23"/>
      <c r="BB5" s="23"/>
      <c r="BC5" s="23"/>
      <c r="BD5" s="23"/>
      <c r="BE5" s="23"/>
      <c r="BF5" s="23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</row>
    <row r="6" spans="1:72" s="2" customFormat="1" ht="9.75" customHeight="1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23"/>
      <c r="AX6" s="23"/>
      <c r="AY6" s="23"/>
      <c r="AZ6" s="23"/>
      <c r="BA6" s="23"/>
      <c r="BB6" s="23"/>
      <c r="BC6" s="23"/>
      <c r="BD6" s="23"/>
      <c r="BE6" s="23"/>
      <c r="BF6" s="23"/>
    </row>
    <row r="7" spans="1:72" x14ac:dyDescent="0.25">
      <c r="A7" s="90" t="s">
        <v>3</v>
      </c>
      <c r="B7" s="91"/>
      <c r="C7" s="95" t="s">
        <v>4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7"/>
      <c r="BJ7" s="27"/>
    </row>
    <row r="8" spans="1:72" ht="35.25" customHeight="1" thickBot="1" x14ac:dyDescent="0.3">
      <c r="A8" s="92"/>
      <c r="B8" s="93"/>
      <c r="C8" s="98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</row>
    <row r="9" spans="1:72" ht="37.5" customHeight="1" thickBot="1" x14ac:dyDescent="0.3">
      <c r="A9" s="107" t="s">
        <v>5</v>
      </c>
      <c r="B9" s="108"/>
      <c r="C9" s="70" t="s">
        <v>6</v>
      </c>
      <c r="D9" s="78" t="s">
        <v>7</v>
      </c>
      <c r="E9" s="82" t="s">
        <v>15</v>
      </c>
      <c r="F9" s="52" t="s">
        <v>12</v>
      </c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4"/>
      <c r="U9" s="14"/>
      <c r="V9" s="55" t="s">
        <v>13</v>
      </c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7"/>
      <c r="AJ9" s="52" t="s">
        <v>14</v>
      </c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9"/>
      <c r="BE9"/>
      <c r="BF9"/>
    </row>
    <row r="10" spans="1:72" s="31" customFormat="1" ht="14.25" customHeight="1" x14ac:dyDescent="0.25">
      <c r="A10" s="109"/>
      <c r="B10" s="110"/>
      <c r="C10" s="71"/>
      <c r="D10" s="79"/>
      <c r="E10" s="83"/>
      <c r="F10" s="111" t="s">
        <v>24</v>
      </c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3"/>
      <c r="V10" s="101" t="s">
        <v>25</v>
      </c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3"/>
      <c r="AJ10" s="101" t="s">
        <v>26</v>
      </c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3"/>
      <c r="AW10" s="34"/>
      <c r="AX10" s="34"/>
      <c r="AY10" s="34"/>
      <c r="AZ10" s="34"/>
      <c r="BA10" s="34"/>
      <c r="BB10" s="34"/>
      <c r="BC10" s="34"/>
      <c r="BD10" s="34"/>
      <c r="BE10" s="34"/>
      <c r="BF10" s="34"/>
    </row>
    <row r="11" spans="1:72" s="31" customFormat="1" ht="12.75" customHeight="1" x14ac:dyDescent="0.25">
      <c r="A11" s="109"/>
      <c r="B11" s="110"/>
      <c r="C11" s="71"/>
      <c r="D11" s="79"/>
      <c r="E11" s="83"/>
      <c r="F11" s="114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6"/>
      <c r="V11" s="104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6"/>
      <c r="AJ11" s="104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6"/>
      <c r="AW11" s="34"/>
      <c r="AX11" s="34"/>
      <c r="AY11" s="34"/>
      <c r="AZ11" s="34"/>
      <c r="BA11" s="34"/>
      <c r="BB11" s="34"/>
      <c r="BC11" s="34"/>
      <c r="BD11" s="34"/>
      <c r="BE11" s="34"/>
      <c r="BF11" s="34"/>
    </row>
    <row r="12" spans="1:72" ht="14.25" customHeight="1" thickBot="1" x14ac:dyDescent="0.3">
      <c r="A12" s="109"/>
      <c r="B12" s="110"/>
      <c r="C12" s="71"/>
      <c r="D12" s="79"/>
      <c r="E12" s="84"/>
      <c r="F12" s="114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6"/>
      <c r="V12" s="104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6"/>
      <c r="AJ12" s="104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6"/>
    </row>
    <row r="13" spans="1:72" ht="21" customHeight="1" x14ac:dyDescent="0.25">
      <c r="A13" s="109"/>
      <c r="B13" s="110"/>
      <c r="C13" s="72" t="s">
        <v>16</v>
      </c>
      <c r="D13" s="80">
        <v>43.2</v>
      </c>
      <c r="E13" s="39"/>
      <c r="F13" s="60">
        <f>D13</f>
        <v>43.2</v>
      </c>
      <c r="G13" s="61"/>
      <c r="H13" s="61"/>
      <c r="I13" s="61"/>
      <c r="J13" s="61"/>
      <c r="K13" s="10" t="s">
        <v>8</v>
      </c>
      <c r="L13" s="61">
        <v>1</v>
      </c>
      <c r="M13" s="61"/>
      <c r="N13" s="11" t="s">
        <v>9</v>
      </c>
      <c r="O13" s="62">
        <v>574</v>
      </c>
      <c r="P13" s="62"/>
      <c r="Q13" s="62"/>
      <c r="R13" s="62"/>
      <c r="S13" s="12"/>
      <c r="T13" s="15" t="s">
        <v>10</v>
      </c>
      <c r="U13" s="16"/>
      <c r="V13" s="63">
        <f>D13</f>
        <v>43.2</v>
      </c>
      <c r="W13" s="64"/>
      <c r="X13" s="64"/>
      <c r="Y13" s="64"/>
      <c r="Z13" s="64"/>
      <c r="AA13" s="10" t="s">
        <v>8</v>
      </c>
      <c r="AB13" s="17">
        <v>1</v>
      </c>
      <c r="AC13" s="11" t="s">
        <v>9</v>
      </c>
      <c r="AD13" s="65">
        <v>850</v>
      </c>
      <c r="AE13" s="65"/>
      <c r="AF13" s="65"/>
      <c r="AG13" s="65"/>
      <c r="AH13" s="19"/>
      <c r="AI13" s="15" t="s">
        <v>10</v>
      </c>
      <c r="AJ13" s="63">
        <f>D13</f>
        <v>43.2</v>
      </c>
      <c r="AK13" s="64"/>
      <c r="AL13" s="64"/>
      <c r="AM13" s="10" t="s">
        <v>8</v>
      </c>
      <c r="AN13" s="19"/>
      <c r="AO13" s="17">
        <v>1</v>
      </c>
      <c r="AP13" s="11" t="s">
        <v>9</v>
      </c>
      <c r="AQ13" s="65">
        <v>844</v>
      </c>
      <c r="AR13" s="65"/>
      <c r="AS13" s="65"/>
      <c r="AT13" s="65"/>
      <c r="AU13" s="19"/>
      <c r="AV13" s="15" t="s">
        <v>10</v>
      </c>
      <c r="BB13" s="25"/>
    </row>
    <row r="14" spans="1:72" ht="18" customHeight="1" thickBot="1" x14ac:dyDescent="0.3">
      <c r="A14" s="109"/>
      <c r="B14" s="110"/>
      <c r="C14" s="73"/>
      <c r="D14" s="81"/>
      <c r="E14" s="40" t="s">
        <v>21</v>
      </c>
      <c r="F14" s="66">
        <f>F13*O13</f>
        <v>24796.800000000003</v>
      </c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8"/>
      <c r="U14" s="18"/>
      <c r="V14" s="66">
        <f>V13*AD13</f>
        <v>36720</v>
      </c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8"/>
      <c r="AJ14" s="66">
        <f>AJ13*AQ13</f>
        <v>36460.800000000003</v>
      </c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8"/>
      <c r="BB14" s="25"/>
    </row>
    <row r="15" spans="1:72" ht="21" customHeight="1" x14ac:dyDescent="0.25">
      <c r="A15" s="109"/>
      <c r="B15" s="110"/>
      <c r="C15" s="72" t="s">
        <v>17</v>
      </c>
      <c r="D15" s="80">
        <v>6</v>
      </c>
      <c r="E15" s="39"/>
      <c r="F15" s="60">
        <f>D15</f>
        <v>6</v>
      </c>
      <c r="G15" s="61"/>
      <c r="H15" s="61"/>
      <c r="I15" s="61"/>
      <c r="J15" s="61"/>
      <c r="K15" s="10" t="s">
        <v>8</v>
      </c>
      <c r="L15" s="61">
        <v>1</v>
      </c>
      <c r="M15" s="61"/>
      <c r="N15" s="11" t="s">
        <v>9</v>
      </c>
      <c r="O15" s="62">
        <v>224.25</v>
      </c>
      <c r="P15" s="62"/>
      <c r="Q15" s="62"/>
      <c r="R15" s="62"/>
      <c r="S15" s="12"/>
      <c r="T15" s="15" t="s">
        <v>10</v>
      </c>
      <c r="U15" s="16"/>
      <c r="V15" s="63">
        <f>D15</f>
        <v>6</v>
      </c>
      <c r="W15" s="64"/>
      <c r="X15" s="64"/>
      <c r="Y15" s="64"/>
      <c r="Z15" s="64"/>
      <c r="AA15" s="10" t="s">
        <v>8</v>
      </c>
      <c r="AB15" s="17">
        <v>1</v>
      </c>
      <c r="AC15" s="11" t="s">
        <v>9</v>
      </c>
      <c r="AD15" s="65">
        <v>285</v>
      </c>
      <c r="AE15" s="65"/>
      <c r="AF15" s="65"/>
      <c r="AG15" s="65"/>
      <c r="AH15" s="19"/>
      <c r="AI15" s="15" t="s">
        <v>10</v>
      </c>
      <c r="AJ15" s="63">
        <f>D15</f>
        <v>6</v>
      </c>
      <c r="AK15" s="64"/>
      <c r="AL15" s="64"/>
      <c r="AM15" s="10" t="s">
        <v>8</v>
      </c>
      <c r="AN15" s="19"/>
      <c r="AO15" s="17">
        <v>1</v>
      </c>
      <c r="AP15" s="11" t="s">
        <v>9</v>
      </c>
      <c r="AQ15" s="65">
        <v>233.34</v>
      </c>
      <c r="AR15" s="65"/>
      <c r="AS15" s="65"/>
      <c r="AT15" s="65"/>
      <c r="AU15" s="19"/>
      <c r="AV15" s="15" t="s">
        <v>10</v>
      </c>
      <c r="BB15" s="25"/>
    </row>
    <row r="16" spans="1:72" ht="17.25" customHeight="1" thickBot="1" x14ac:dyDescent="0.3">
      <c r="A16" s="109"/>
      <c r="B16" s="110"/>
      <c r="C16" s="73"/>
      <c r="D16" s="81"/>
      <c r="E16" s="40" t="s">
        <v>22</v>
      </c>
      <c r="F16" s="66">
        <f>F15*O15</f>
        <v>1345.5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8"/>
      <c r="U16" s="18"/>
      <c r="V16" s="66">
        <f>V15*AD15</f>
        <v>1710</v>
      </c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8"/>
      <c r="AJ16" s="66">
        <f>AJ15*AQ15</f>
        <v>1400.04</v>
      </c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8"/>
      <c r="BB16" s="25"/>
    </row>
    <row r="17" spans="1:58" ht="21" customHeight="1" x14ac:dyDescent="0.25">
      <c r="A17" s="109"/>
      <c r="B17" s="110"/>
      <c r="C17" s="72" t="s">
        <v>18</v>
      </c>
      <c r="D17" s="80">
        <v>5</v>
      </c>
      <c r="E17" s="39"/>
      <c r="F17" s="60">
        <f>D17</f>
        <v>5</v>
      </c>
      <c r="G17" s="61"/>
      <c r="H17" s="61"/>
      <c r="I17" s="61"/>
      <c r="J17" s="61"/>
      <c r="K17" s="10" t="s">
        <v>8</v>
      </c>
      <c r="L17" s="61">
        <v>1</v>
      </c>
      <c r="M17" s="61"/>
      <c r="N17" s="11" t="s">
        <v>9</v>
      </c>
      <c r="O17" s="62">
        <v>306.8</v>
      </c>
      <c r="P17" s="62"/>
      <c r="Q17" s="62"/>
      <c r="R17" s="62"/>
      <c r="S17" s="12"/>
      <c r="T17" s="15" t="s">
        <v>10</v>
      </c>
      <c r="U17" s="16"/>
      <c r="V17" s="63">
        <f>D17</f>
        <v>5</v>
      </c>
      <c r="W17" s="64"/>
      <c r="X17" s="64"/>
      <c r="Y17" s="64"/>
      <c r="Z17" s="64"/>
      <c r="AA17" s="10" t="s">
        <v>8</v>
      </c>
      <c r="AB17" s="17">
        <v>1</v>
      </c>
      <c r="AC17" s="11" t="s">
        <v>9</v>
      </c>
      <c r="AD17" s="65">
        <v>230</v>
      </c>
      <c r="AE17" s="65"/>
      <c r="AF17" s="65"/>
      <c r="AG17" s="65"/>
      <c r="AH17" s="19"/>
      <c r="AI17" s="15" t="s">
        <v>10</v>
      </c>
      <c r="AJ17" s="63">
        <f>D17</f>
        <v>5</v>
      </c>
      <c r="AK17" s="64"/>
      <c r="AL17" s="64"/>
      <c r="AM17" s="10" t="s">
        <v>8</v>
      </c>
      <c r="AN17" s="19"/>
      <c r="AO17" s="17">
        <v>1</v>
      </c>
      <c r="AP17" s="11" t="s">
        <v>9</v>
      </c>
      <c r="AQ17" s="65">
        <v>280</v>
      </c>
      <c r="AR17" s="65"/>
      <c r="AS17" s="65"/>
      <c r="AT17" s="65"/>
      <c r="AU17" s="19"/>
      <c r="AV17" s="15" t="s">
        <v>10</v>
      </c>
      <c r="BB17" s="25"/>
    </row>
    <row r="18" spans="1:58" ht="19.5" customHeight="1" thickBot="1" x14ac:dyDescent="0.3">
      <c r="A18" s="109"/>
      <c r="B18" s="110"/>
      <c r="C18" s="73"/>
      <c r="D18" s="81"/>
      <c r="E18" s="40" t="s">
        <v>22</v>
      </c>
      <c r="F18" s="66">
        <f>F17*O17</f>
        <v>1534</v>
      </c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8"/>
      <c r="U18" s="18"/>
      <c r="V18" s="66">
        <f>V17*AD17</f>
        <v>1150</v>
      </c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8"/>
      <c r="AJ18" s="66">
        <f>AJ17*AQ17</f>
        <v>1400</v>
      </c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8"/>
      <c r="BB18" s="25"/>
    </row>
    <row r="19" spans="1:58" ht="21" customHeight="1" x14ac:dyDescent="0.25">
      <c r="A19" s="109"/>
      <c r="B19" s="110"/>
      <c r="C19" s="74" t="s">
        <v>19</v>
      </c>
      <c r="D19" s="80">
        <v>2.5</v>
      </c>
      <c r="E19" s="39"/>
      <c r="F19" s="60">
        <f>D19</f>
        <v>2.5</v>
      </c>
      <c r="G19" s="61"/>
      <c r="H19" s="61"/>
      <c r="I19" s="61"/>
      <c r="J19" s="61"/>
      <c r="K19" s="10" t="s">
        <v>8</v>
      </c>
      <c r="L19" s="61">
        <v>1</v>
      </c>
      <c r="M19" s="61"/>
      <c r="N19" s="11" t="s">
        <v>9</v>
      </c>
      <c r="O19" s="62">
        <v>590</v>
      </c>
      <c r="P19" s="62"/>
      <c r="Q19" s="62"/>
      <c r="R19" s="62"/>
      <c r="S19" s="12"/>
      <c r="T19" s="15" t="s">
        <v>10</v>
      </c>
      <c r="U19" s="16"/>
      <c r="V19" s="63">
        <f>D19</f>
        <v>2.5</v>
      </c>
      <c r="W19" s="64"/>
      <c r="X19" s="64"/>
      <c r="Y19" s="64"/>
      <c r="Z19" s="64"/>
      <c r="AA19" s="10" t="s">
        <v>8</v>
      </c>
      <c r="AB19" s="17">
        <v>1</v>
      </c>
      <c r="AC19" s="11" t="s">
        <v>9</v>
      </c>
      <c r="AD19" s="65">
        <v>590</v>
      </c>
      <c r="AE19" s="65"/>
      <c r="AF19" s="65"/>
      <c r="AG19" s="65"/>
      <c r="AH19" s="19"/>
      <c r="AI19" s="15" t="s">
        <v>10</v>
      </c>
      <c r="AJ19" s="63">
        <f>D19</f>
        <v>2.5</v>
      </c>
      <c r="AK19" s="64"/>
      <c r="AL19" s="64"/>
      <c r="AM19" s="10" t="s">
        <v>8</v>
      </c>
      <c r="AN19" s="19"/>
      <c r="AO19" s="17">
        <v>1</v>
      </c>
      <c r="AP19" s="11" t="s">
        <v>9</v>
      </c>
      <c r="AQ19" s="65">
        <v>580</v>
      </c>
      <c r="AR19" s="65"/>
      <c r="AS19" s="65"/>
      <c r="AT19" s="65"/>
      <c r="AU19" s="19"/>
      <c r="AV19" s="15" t="s">
        <v>10</v>
      </c>
      <c r="BB19" s="25"/>
    </row>
    <row r="20" spans="1:58" ht="19.5" customHeight="1" thickBot="1" x14ac:dyDescent="0.3">
      <c r="A20" s="109"/>
      <c r="B20" s="110"/>
      <c r="C20" s="75"/>
      <c r="D20" s="81"/>
      <c r="E20" s="40" t="s">
        <v>22</v>
      </c>
      <c r="F20" s="66">
        <f>F19*O19</f>
        <v>1475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8"/>
      <c r="U20" s="18"/>
      <c r="V20" s="66">
        <f>V19*AD19</f>
        <v>1475</v>
      </c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8"/>
      <c r="AJ20" s="66">
        <f>AJ19*AQ19</f>
        <v>1450</v>
      </c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8"/>
      <c r="BB20" s="25"/>
    </row>
    <row r="21" spans="1:58" ht="21" customHeight="1" x14ac:dyDescent="0.25">
      <c r="A21" s="109"/>
      <c r="B21" s="110"/>
      <c r="C21" s="76" t="s">
        <v>20</v>
      </c>
      <c r="D21" s="80">
        <v>350</v>
      </c>
      <c r="E21" s="39"/>
      <c r="F21" s="60">
        <f>D21</f>
        <v>350</v>
      </c>
      <c r="G21" s="61"/>
      <c r="H21" s="61"/>
      <c r="I21" s="61"/>
      <c r="J21" s="61"/>
      <c r="K21" s="10" t="s">
        <v>8</v>
      </c>
      <c r="L21" s="61">
        <v>1</v>
      </c>
      <c r="M21" s="61"/>
      <c r="N21" s="11" t="s">
        <v>9</v>
      </c>
      <c r="O21" s="62">
        <v>2.34</v>
      </c>
      <c r="P21" s="62"/>
      <c r="Q21" s="62"/>
      <c r="R21" s="62"/>
      <c r="S21" s="12"/>
      <c r="T21" s="15" t="s">
        <v>10</v>
      </c>
      <c r="U21" s="16"/>
      <c r="V21" s="63">
        <f>D21</f>
        <v>350</v>
      </c>
      <c r="W21" s="64"/>
      <c r="X21" s="64"/>
      <c r="Y21" s="64"/>
      <c r="Z21" s="64"/>
      <c r="AA21" s="10" t="s">
        <v>8</v>
      </c>
      <c r="AB21" s="17">
        <v>1</v>
      </c>
      <c r="AC21" s="11" t="s">
        <v>9</v>
      </c>
      <c r="AD21" s="65">
        <v>4.2</v>
      </c>
      <c r="AE21" s="65"/>
      <c r="AF21" s="65"/>
      <c r="AG21" s="65"/>
      <c r="AH21" s="19"/>
      <c r="AI21" s="15" t="s">
        <v>10</v>
      </c>
      <c r="AJ21" s="63">
        <f>D21</f>
        <v>350</v>
      </c>
      <c r="AK21" s="64"/>
      <c r="AL21" s="64"/>
      <c r="AM21" s="10" t="s">
        <v>8</v>
      </c>
      <c r="AN21" s="19"/>
      <c r="AO21" s="17">
        <v>1</v>
      </c>
      <c r="AP21" s="11" t="s">
        <v>9</v>
      </c>
      <c r="AQ21" s="65">
        <v>4.1500000000000004</v>
      </c>
      <c r="AR21" s="65"/>
      <c r="AS21" s="65"/>
      <c r="AT21" s="65"/>
      <c r="AU21" s="19"/>
      <c r="AV21" s="15" t="s">
        <v>10</v>
      </c>
      <c r="BB21" s="25"/>
    </row>
    <row r="22" spans="1:58" ht="12" customHeight="1" thickBot="1" x14ac:dyDescent="0.3">
      <c r="A22" s="109"/>
      <c r="B22" s="110"/>
      <c r="C22" s="77"/>
      <c r="D22" s="81"/>
      <c r="E22" s="40" t="s">
        <v>23</v>
      </c>
      <c r="F22" s="66">
        <f>F21*O21</f>
        <v>819</v>
      </c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8"/>
      <c r="U22" s="18"/>
      <c r="V22" s="66">
        <f>V21*AD21</f>
        <v>1470</v>
      </c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8"/>
      <c r="AJ22" s="66">
        <f>AJ21*AQ21</f>
        <v>1452.5000000000002</v>
      </c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8"/>
      <c r="BB22" s="25"/>
    </row>
    <row r="23" spans="1:58" s="3" customFormat="1" ht="21" customHeight="1" thickBot="1" x14ac:dyDescent="0.25">
      <c r="A23" s="37"/>
      <c r="B23" s="37"/>
      <c r="C23" s="8" t="s">
        <v>11</v>
      </c>
      <c r="D23" s="9"/>
      <c r="E23" s="38"/>
      <c r="F23" s="41"/>
      <c r="G23" s="42"/>
      <c r="H23" s="42"/>
      <c r="I23" s="42"/>
      <c r="J23" s="13"/>
      <c r="K23" s="13" t="s">
        <v>10</v>
      </c>
      <c r="L23" s="42">
        <f>F14+F16+F18+F20+F22</f>
        <v>29970.300000000003</v>
      </c>
      <c r="M23" s="42"/>
      <c r="N23" s="42"/>
      <c r="O23" s="42"/>
      <c r="P23" s="42"/>
      <c r="Q23" s="42"/>
      <c r="R23" s="42"/>
      <c r="S23" s="42"/>
      <c r="T23" s="42"/>
      <c r="U23" s="32"/>
      <c r="V23" s="43"/>
      <c r="W23" s="44"/>
      <c r="X23" s="44"/>
      <c r="Y23" s="44"/>
      <c r="Z23" s="44"/>
      <c r="AA23" s="44"/>
      <c r="AB23" s="33"/>
      <c r="AC23" s="33" t="s">
        <v>10</v>
      </c>
      <c r="AD23" s="44">
        <f>V14+V16+V18+V20+V22</f>
        <v>42525</v>
      </c>
      <c r="AE23" s="44"/>
      <c r="AF23" s="44"/>
      <c r="AG23" s="44"/>
      <c r="AH23" s="44"/>
      <c r="AI23" s="45"/>
      <c r="AJ23" s="41"/>
      <c r="AK23" s="42"/>
      <c r="AL23" s="42"/>
      <c r="AM23" s="42"/>
      <c r="AN23" s="42"/>
      <c r="AO23" s="42"/>
      <c r="AP23" s="13"/>
      <c r="AQ23" s="13" t="s">
        <v>10</v>
      </c>
      <c r="AR23" s="42">
        <f>AJ14+AJ16+AJ18+AJ20+AJ22</f>
        <v>42163.340000000004</v>
      </c>
      <c r="AS23" s="42"/>
      <c r="AT23" s="42"/>
      <c r="AU23" s="42"/>
      <c r="AV23" s="46"/>
      <c r="AW23" s="35"/>
      <c r="AX23" s="24"/>
      <c r="AY23" s="24"/>
      <c r="AZ23" s="24"/>
      <c r="BA23" s="24"/>
      <c r="BB23" s="24"/>
      <c r="BC23" s="24"/>
      <c r="BD23" s="26"/>
      <c r="BE23" s="26"/>
      <c r="BF23" s="30"/>
    </row>
    <row r="24" spans="1:58" ht="22.5" customHeight="1" x14ac:dyDescent="0.25">
      <c r="A24" s="85" t="s">
        <v>27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7"/>
    </row>
    <row r="25" spans="1:58" ht="16.149999999999999" customHeight="1" x14ac:dyDescent="0.25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9"/>
    </row>
    <row r="28" spans="1:58" x14ac:dyDescent="0.25"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</row>
    <row r="29" spans="1:58" x14ac:dyDescent="0.25"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36"/>
    </row>
  </sheetData>
  <mergeCells count="91">
    <mergeCell ref="A2:AV3"/>
    <mergeCell ref="C7:AV8"/>
    <mergeCell ref="V10:AI12"/>
    <mergeCell ref="AJ10:AV12"/>
    <mergeCell ref="A9:B22"/>
    <mergeCell ref="F10:U12"/>
    <mergeCell ref="F20:T20"/>
    <mergeCell ref="V20:AI20"/>
    <mergeCell ref="AJ20:AV20"/>
    <mergeCell ref="F21:J21"/>
    <mergeCell ref="L21:M21"/>
    <mergeCell ref="O21:R21"/>
    <mergeCell ref="V21:Z21"/>
    <mergeCell ref="AD21:AG21"/>
    <mergeCell ref="AJ22:AV22"/>
    <mergeCell ref="F22:T22"/>
    <mergeCell ref="V22:AI22"/>
    <mergeCell ref="E9:E12"/>
    <mergeCell ref="A24:AV25"/>
    <mergeCell ref="A7:B8"/>
    <mergeCell ref="C28:O28"/>
    <mergeCell ref="C29:N29"/>
    <mergeCell ref="C9:C12"/>
    <mergeCell ref="C13:C14"/>
    <mergeCell ref="C15:C16"/>
    <mergeCell ref="C17:C18"/>
    <mergeCell ref="C19:C20"/>
    <mergeCell ref="C21:C22"/>
    <mergeCell ref="D9:D12"/>
    <mergeCell ref="D13:D14"/>
    <mergeCell ref="D15:D16"/>
    <mergeCell ref="D17:D18"/>
    <mergeCell ref="D19:D20"/>
    <mergeCell ref="D21:D22"/>
    <mergeCell ref="AJ17:AL17"/>
    <mergeCell ref="AQ17:AT17"/>
    <mergeCell ref="AQ21:AT21"/>
    <mergeCell ref="F18:T18"/>
    <mergeCell ref="V18:AI18"/>
    <mergeCell ref="AJ18:AV18"/>
    <mergeCell ref="F19:J19"/>
    <mergeCell ref="L19:M19"/>
    <mergeCell ref="O19:R19"/>
    <mergeCell ref="V19:Z19"/>
    <mergeCell ref="AD19:AG19"/>
    <mergeCell ref="AJ19:AL19"/>
    <mergeCell ref="AQ19:AT19"/>
    <mergeCell ref="AJ21:AL21"/>
    <mergeCell ref="F17:J17"/>
    <mergeCell ref="L17:M17"/>
    <mergeCell ref="O17:R17"/>
    <mergeCell ref="V17:Z17"/>
    <mergeCell ref="AD17:AG17"/>
    <mergeCell ref="AJ15:AL15"/>
    <mergeCell ref="AQ15:AT15"/>
    <mergeCell ref="F16:T16"/>
    <mergeCell ref="V16:AI16"/>
    <mergeCell ref="AJ16:AV16"/>
    <mergeCell ref="F15:J15"/>
    <mergeCell ref="L15:M15"/>
    <mergeCell ref="O15:R15"/>
    <mergeCell ref="V15:Z15"/>
    <mergeCell ref="AD15:AG15"/>
    <mergeCell ref="V13:Z13"/>
    <mergeCell ref="AD13:AG13"/>
    <mergeCell ref="AJ13:AL13"/>
    <mergeCell ref="AQ13:AT13"/>
    <mergeCell ref="F14:T14"/>
    <mergeCell ref="V14:AI14"/>
    <mergeCell ref="AJ14:AV14"/>
    <mergeCell ref="AR23:AV23"/>
    <mergeCell ref="A1:AV1"/>
    <mergeCell ref="BH2:BT2"/>
    <mergeCell ref="I4:P4"/>
    <mergeCell ref="Q4:V4"/>
    <mergeCell ref="X4:AD4"/>
    <mergeCell ref="AE4:AT4"/>
    <mergeCell ref="AE5:AG5"/>
    <mergeCell ref="AJ5:AQ5"/>
    <mergeCell ref="AR5:AT5"/>
    <mergeCell ref="F9:T9"/>
    <mergeCell ref="V9:AI9"/>
    <mergeCell ref="AJ9:AV9"/>
    <mergeCell ref="F13:J13"/>
    <mergeCell ref="L13:M13"/>
    <mergeCell ref="O13:R13"/>
    <mergeCell ref="F23:I23"/>
    <mergeCell ref="L23:T23"/>
    <mergeCell ref="V23:AA23"/>
    <mergeCell ref="AD23:AI23"/>
    <mergeCell ref="AJ23:AO23"/>
  </mergeCells>
  <pageMargins left="1" right="1" top="1" bottom="1" header="0.5" footer="0.5"/>
  <pageSetup paperSize="9" scale="60" fitToWidth="0" orientation="landscape" verticalDpi="180" r:id="rId1"/>
  <colBreaks count="1" manualBreakCount="1">
    <brk id="48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2026-08-06T08:39:46Z</cp:lastPrinted>
  <dcterms:created xsi:type="dcterms:W3CDTF">2006-09-28T05:33:00Z</dcterms:created>
  <dcterms:modified xsi:type="dcterms:W3CDTF">2026-08-12T02:13:15Z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06DCABBDC3454EEB81E3695B4BC14A0B_12</vt:lpwstr>
  </property>
  <property fmtid="{D5CDD505-2E9C-101B-9397-08002B2CF9AE}" pid="3" name="KSOProductBuildVer">
    <vt:lpwstr>1049-12.2.0.13306</vt:lpwstr>
  </property>
</Properties>
</file>