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2C4D99D-E367-41DB-97D8-865D9C2B6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AF15" i="1"/>
  <c r="AF16" i="1"/>
  <c r="AF17" i="1"/>
  <c r="AF18" i="1"/>
  <c r="AF19" i="1"/>
  <c r="AF20" i="1"/>
  <c r="AF14" i="1"/>
  <c r="H21" i="1"/>
  <c r="G21" i="1"/>
  <c r="AE15" i="1"/>
  <c r="AE16" i="1"/>
  <c r="AE17" i="1"/>
  <c r="AE18" i="1"/>
  <c r="AE19" i="1"/>
  <c r="AE20" i="1"/>
  <c r="AE14" i="1"/>
  <c r="AD17" i="1"/>
  <c r="AD14" i="1"/>
  <c r="AD15" i="1"/>
  <c r="AD16" i="1"/>
  <c r="AD18" i="1"/>
  <c r="AD19" i="1"/>
  <c r="AD20" i="1"/>
  <c r="AF21" i="1" l="1"/>
  <c r="AE21" i="1"/>
  <c r="AD22" i="1"/>
</calcChain>
</file>

<file path=xl/sharedStrings.xml><?xml version="1.0" encoding="utf-8"?>
<sst xmlns="http://schemas.openxmlformats.org/spreadsheetml/2006/main" count="231" uniqueCount="87">
  <si>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</si>
  <si>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</si>
  <si>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</si>
  <si>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</si>
  <si>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</si>
  <si>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</si>
  <si>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</si>
  <si>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</si>
  <si>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</si>
  <si>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</si>
  <si>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</si>
  <si>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</si>
  <si>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</si>
  <si>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</si>
  <si>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</si>
  <si>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</si>
  <si>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</si>
  <si>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</si>
  <si>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</si>
  <si>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</si>
  <si>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</si>
  <si>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</si>
  <si>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</si>
  <si>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</si>
  <si>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</si>
  <si>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</si>
  <si>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</si>
  <si>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</si>
  <si>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</si>
  <si>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</si>
  <si>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</si>
  <si>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</si>
  <si>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</si>
  <si>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</si>
  <si>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</si>
  <si>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</si>
  <si>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</si>
  <si>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</si>
  <si>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</si>
  <si>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</si>
  <si>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</si>
  <si>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</si>
  <si>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</si>
  <si>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</si>
  <si>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</si>
  <si>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</si>
  <si>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</si>
  <si>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</si>
  <si>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</si>
  <si>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</si>
  <si>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</si>
  <si>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</si>
  <si>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шт</t>
  </si>
  <si>
    <t>Ершик для унитаза</t>
  </si>
  <si>
    <t xml:space="preserve">285,95 </t>
  </si>
  <si>
    <t xml:space="preserve">300,25 </t>
  </si>
  <si>
    <t xml:space="preserve">314,55 </t>
  </si>
  <si>
    <t>Ершик для посуды</t>
  </si>
  <si>
    <t xml:space="preserve">127,00 </t>
  </si>
  <si>
    <t xml:space="preserve">133,35 </t>
  </si>
  <si>
    <t xml:space="preserve">139,70 </t>
  </si>
  <si>
    <t>Лоток для обуви</t>
  </si>
  <si>
    <t xml:space="preserve">284,00 </t>
  </si>
  <si>
    <t xml:space="preserve">298,20 </t>
  </si>
  <si>
    <t xml:space="preserve">312,40 </t>
  </si>
  <si>
    <t xml:space="preserve">183,83 </t>
  </si>
  <si>
    <t xml:space="preserve">193,02 </t>
  </si>
  <si>
    <t xml:space="preserve">202,21 </t>
  </si>
  <si>
    <t>Щетка для уборки</t>
  </si>
  <si>
    <t xml:space="preserve">390,00 </t>
  </si>
  <si>
    <t xml:space="preserve">409,50 </t>
  </si>
  <si>
    <t xml:space="preserve">429,00 </t>
  </si>
  <si>
    <t xml:space="preserve">425,25 </t>
  </si>
  <si>
    <t xml:space="preserve">445,50 </t>
  </si>
  <si>
    <t xml:space="preserve">240,00 </t>
  </si>
  <si>
    <t xml:space="preserve">252,00 </t>
  </si>
  <si>
    <t xml:space="preserve">254,40 </t>
  </si>
  <si>
    <t>Дата подготовки обоснования НМЦК:13.05.2026</t>
  </si>
  <si>
    <t>Поставщик 1 
  вх. № КС-243 19.03.2026, КС-446 12.05.2026</t>
  </si>
  <si>
    <t>Поставщик 2 
вх.№ КС-249 от 20.03.2026;  КС-447 от 12.05.2026</t>
  </si>
  <si>
    <t>Поставщик 3
 вх.№ КС-251 от 20.03.2026;  КС-448 от 12.05.2026</t>
  </si>
  <si>
    <t xml:space="preserve">Поставка инвентаря для уборки  для нужд  ФГБУ «ВНИГНИ»
</t>
  </si>
  <si>
    <t xml:space="preserve">Насадка МОП для швабры-флаундера (плоской) York Хэнди </t>
  </si>
  <si>
    <t xml:space="preserve">Совок для мусора с резиновой кромкой </t>
  </si>
  <si>
    <t>Корзина для мусора и бумаг</t>
  </si>
  <si>
    <t>На основании проведенного анализа рынка и расчетов, НМЦК составляет:  162 819,35</t>
  </si>
  <si>
    <t>Заказчиком установлена начальная (максимальная) цена контракта:  155 279,20 (Сто пятьдесят пять тысяч двести семьдесят девять) рублей 20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</si>
</sst>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3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2" fontId="3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0" xfId="0" applyFont="1"/>
    <xf numFmtId="0" fontId="13" fillId="0" borderId="8" xfId="0" applyFont="1" applyBorder="1" applyAlignment="1">
      <alignment vertical="center"/>
    </xf>
    <xf numFmtId="0" fontId="13" fillId="0" borderId="0" xfId="0" applyFont="1" applyAlignment="1"/>
    <xf numFmtId="0" fontId="10" fillId="0" borderId="0" xfId="0" applyFont="1" applyAlignment="1"/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4" fontId="11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164" fontId="15" fillId="0" borderId="2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right" wrapText="1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10</xdr:row>
      <xdr:rowOff>182245</xdr:rowOff>
    </xdr:from>
    <xdr:to>
      <xdr:col>2</xdr:col>
      <xdr:colOff>99695</xdr:colOff>
      <xdr:row>10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614045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12</xdr:row>
      <xdr:rowOff>601980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12</xdr:row>
      <xdr:rowOff>608964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614045</xdr:rowOff>
    </xdr:to>
    <xdr:pic>
      <xdr:nvPicPr>
        <xdr:cNvPr id="10" name="Изображение 2">
          <a:extLst>
            <a:ext uri="{FF2B5EF4-FFF2-40B4-BE49-F238E27FC236}">
              <a16:creationId xmlns:a16="http://schemas.microsoft.com/office/drawing/2014/main" id="{ADD37AE0-EE16-46CC-921B-2DB2D4F40ED2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12</xdr:row>
      <xdr:rowOff>601980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AC41D7F7-AF4A-416A-8138-D7ACD96CCD1F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12</xdr:row>
      <xdr:rowOff>608964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C09408C6-DDD3-4903-90BA-478C699A3745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30"/>
  <sheetViews>
    <sheetView tabSelected="1" view="pageBreakPreview" topLeftCell="A13" zoomScaleNormal="100" zoomScaleSheetLayoutView="100" workbookViewId="0">
      <selection activeCell="A26" sqref="A26:XFD29"/>
    </sheetView>
  </sheetViews>
  <sheetFormatPr defaultColWidth="9" defaultRowHeight="15" x14ac:dyDescent="0.25"/>
  <cols>
    <col min="1" max="1" width="7.85546875" style="2" customWidth="1"/>
    <col min="2" max="2" width="20.85546875" style="2" customWidth="1"/>
    <col min="3" max="3" width="23.7109375" style="2" customWidth="1"/>
    <col min="4" max="4" width="12.85546875" style="2" hidden="1" customWidth="1"/>
    <col min="5" max="5" width="10.7109375" style="2" customWidth="1"/>
    <col min="6" max="6" width="8.85546875" style="2" customWidth="1"/>
    <col min="7" max="9" width="22" style="9" customWidth="1"/>
    <col min="10" max="26" width="22" style="9" hidden="1" customWidth="1"/>
    <col min="27" max="27" width="20.5703125" style="9" customWidth="1"/>
    <col min="28" max="28" width="23" style="9" customWidth="1"/>
    <col min="29" max="29" width="15.140625" style="9" customWidth="1"/>
    <col min="30" max="30" width="27.7109375" style="2" customWidth="1"/>
    <col min="31" max="31" width="18.42578125" style="2" hidden="1" customWidth="1"/>
    <col min="32" max="32" width="15.140625" style="2" hidden="1" customWidth="1"/>
    <col min="33" max="1025" width="9.140625" style="2" customWidth="1"/>
    <col min="1026" max="16384" width="9" style="2"/>
  </cols>
  <sheetData>
    <row r="1" spans="1:32" s="30" customFormat="1" ht="27" customHeight="1" x14ac:dyDescent="0.25"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48"/>
      <c r="AB1" s="48"/>
      <c r="AC1" s="48"/>
      <c r="AD1" s="48"/>
    </row>
    <row r="2" spans="1:32" s="30" customFormat="1" ht="33" customHeight="1" x14ac:dyDescent="0.25"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49"/>
      <c r="AB2" s="49"/>
      <c r="AC2" s="49"/>
      <c r="AD2" s="49"/>
    </row>
    <row r="3" spans="1:32" s="30" customFormat="1" ht="27" customHeight="1" x14ac:dyDescent="0.25">
      <c r="A3" s="32"/>
      <c r="B3" s="32"/>
      <c r="C3" s="32"/>
      <c r="D3" s="32"/>
      <c r="E3" s="32"/>
      <c r="F3" s="32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50"/>
      <c r="AB3" s="51"/>
      <c r="AC3" s="51"/>
      <c r="AD3" s="51"/>
    </row>
    <row r="4" spans="1:32" ht="15" customHeight="1" x14ac:dyDescent="0.25">
      <c r="A4" s="1"/>
      <c r="B4" s="1"/>
      <c r="C4" s="1"/>
      <c r="D4" s="1"/>
      <c r="E4" s="1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36" customHeight="1" x14ac:dyDescent="0.3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2" ht="6" customHeight="1" x14ac:dyDescent="0.25">
      <c r="A6" s="1"/>
      <c r="B6" s="1"/>
      <c r="C6" s="1"/>
      <c r="D6" s="1"/>
      <c r="E6" s="1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2" ht="24.75" customHeight="1" x14ac:dyDescent="0.25">
      <c r="A7" s="47" t="s">
        <v>1</v>
      </c>
      <c r="B7" s="47"/>
      <c r="C7" s="45" t="s">
        <v>50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2" ht="42" customHeight="1" x14ac:dyDescent="0.25">
      <c r="A8" s="47" t="s">
        <v>48</v>
      </c>
      <c r="B8" s="47"/>
      <c r="C8" s="45" t="s">
        <v>49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2" ht="15.75" customHeight="1" x14ac:dyDescent="0.25">
      <c r="A9" s="54" t="s">
        <v>47</v>
      </c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7"/>
    </row>
    <row r="10" spans="1:32" ht="21" customHeight="1" x14ac:dyDescent="0.25">
      <c r="A10" s="35" t="s">
        <v>81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</row>
    <row r="11" spans="1:32" ht="116.25" customHeight="1" x14ac:dyDescent="0.25">
      <c r="A11" s="52" t="s">
        <v>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1:32" ht="46.5" customHeight="1" x14ac:dyDescent="0.25">
      <c r="A12" s="47" t="s">
        <v>3</v>
      </c>
      <c r="B12" s="47" t="s">
        <v>4</v>
      </c>
      <c r="C12" s="47"/>
      <c r="D12" s="53" t="s">
        <v>5</v>
      </c>
      <c r="E12" s="47" t="s">
        <v>6</v>
      </c>
      <c r="F12" s="53" t="s">
        <v>7</v>
      </c>
      <c r="G12" s="19" t="s">
        <v>78</v>
      </c>
      <c r="H12" s="19" t="s">
        <v>79</v>
      </c>
      <c r="I12" s="19" t="s">
        <v>80</v>
      </c>
      <c r="J12" s="4" t="s">
        <v>8</v>
      </c>
      <c r="K12" s="4" t="s">
        <v>9</v>
      </c>
      <c r="L12" s="4" t="s">
        <v>10</v>
      </c>
      <c r="M12" s="4" t="s">
        <v>11</v>
      </c>
      <c r="N12" s="4" t="s">
        <v>12</v>
      </c>
      <c r="O12" s="4" t="s">
        <v>13</v>
      </c>
      <c r="P12" s="4" t="s">
        <v>14</v>
      </c>
      <c r="Q12" s="4" t="s">
        <v>15</v>
      </c>
      <c r="R12" s="4" t="s">
        <v>16</v>
      </c>
      <c r="S12" s="4" t="s">
        <v>17</v>
      </c>
      <c r="T12" s="4" t="s">
        <v>18</v>
      </c>
      <c r="U12" s="4" t="s">
        <v>19</v>
      </c>
      <c r="V12" s="4" t="s">
        <v>20</v>
      </c>
      <c r="W12" s="4" t="s">
        <v>21</v>
      </c>
      <c r="X12" s="4" t="s">
        <v>22</v>
      </c>
      <c r="Y12" s="4" t="s">
        <v>23</v>
      </c>
      <c r="Z12" s="4" t="s">
        <v>24</v>
      </c>
      <c r="AA12" s="5" t="s">
        <v>25</v>
      </c>
      <c r="AB12" s="5" t="s">
        <v>26</v>
      </c>
      <c r="AC12" s="53" t="s">
        <v>51</v>
      </c>
      <c r="AD12" s="6" t="s">
        <v>27</v>
      </c>
    </row>
    <row r="13" spans="1:32" ht="55.5" customHeight="1" x14ac:dyDescent="0.25">
      <c r="A13" s="47"/>
      <c r="B13" s="47"/>
      <c r="C13" s="47"/>
      <c r="D13" s="53"/>
      <c r="E13" s="47"/>
      <c r="F13" s="53"/>
      <c r="G13" s="4" t="s">
        <v>28</v>
      </c>
      <c r="H13" s="4" t="s">
        <v>28</v>
      </c>
      <c r="I13" s="4" t="s">
        <v>28</v>
      </c>
      <c r="J13" s="4" t="s">
        <v>28</v>
      </c>
      <c r="K13" s="4" t="s">
        <v>28</v>
      </c>
      <c r="L13" s="4" t="s">
        <v>28</v>
      </c>
      <c r="M13" s="4" t="s">
        <v>28</v>
      </c>
      <c r="N13" s="4" t="s">
        <v>28</v>
      </c>
      <c r="O13" s="4" t="s">
        <v>28</v>
      </c>
      <c r="P13" s="4" t="s">
        <v>28</v>
      </c>
      <c r="Q13" s="4" t="s">
        <v>28</v>
      </c>
      <c r="R13" s="4" t="s">
        <v>28</v>
      </c>
      <c r="S13" s="4" t="s">
        <v>28</v>
      </c>
      <c r="T13" s="4" t="s">
        <v>28</v>
      </c>
      <c r="U13" s="4" t="s">
        <v>28</v>
      </c>
      <c r="V13" s="4" t="s">
        <v>28</v>
      </c>
      <c r="W13" s="4" t="s">
        <v>28</v>
      </c>
      <c r="X13" s="4" t="s">
        <v>28</v>
      </c>
      <c r="Y13" s="4" t="s">
        <v>28</v>
      </c>
      <c r="Z13" s="4" t="s">
        <v>28</v>
      </c>
      <c r="AA13" s="7"/>
      <c r="AB13" s="7"/>
      <c r="AC13" s="53"/>
      <c r="AD13" s="8"/>
    </row>
    <row r="14" spans="1:32" ht="36.75" customHeight="1" x14ac:dyDescent="0.25">
      <c r="A14" s="25">
        <v>1</v>
      </c>
      <c r="B14" s="38" t="s">
        <v>53</v>
      </c>
      <c r="C14" s="38"/>
      <c r="D14" s="24"/>
      <c r="E14" s="25" t="s">
        <v>52</v>
      </c>
      <c r="F14" s="26">
        <v>160</v>
      </c>
      <c r="G14" s="23" t="s">
        <v>54</v>
      </c>
      <c r="H14" s="23" t="s">
        <v>55</v>
      </c>
      <c r="I14" s="23" t="s">
        <v>56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23" t="s">
        <v>36</v>
      </c>
      <c r="R14" s="23" t="s">
        <v>37</v>
      </c>
      <c r="S14" s="23" t="s">
        <v>38</v>
      </c>
      <c r="T14" s="23" t="s">
        <v>39</v>
      </c>
      <c r="U14" s="23" t="s">
        <v>40</v>
      </c>
      <c r="V14" s="23" t="s">
        <v>41</v>
      </c>
      <c r="W14" s="23" t="s">
        <v>42</v>
      </c>
      <c r="X14" s="23" t="s">
        <v>43</v>
      </c>
      <c r="Y14" s="23" t="s">
        <v>44</v>
      </c>
      <c r="Z14" s="23" t="s">
        <v>45</v>
      </c>
      <c r="AA14" s="23">
        <v>14.3</v>
      </c>
      <c r="AB14" s="23">
        <v>4.76</v>
      </c>
      <c r="AC14" s="23">
        <v>300.25</v>
      </c>
      <c r="AD14" s="23">
        <f>AC14*F14</f>
        <v>48040</v>
      </c>
      <c r="AE14" s="9">
        <f>G14*F14</f>
        <v>45752</v>
      </c>
      <c r="AF14" s="9">
        <f>H14*F14</f>
        <v>48040</v>
      </c>
    </row>
    <row r="15" spans="1:32" ht="36.75" customHeight="1" x14ac:dyDescent="0.25">
      <c r="A15" s="25">
        <v>2</v>
      </c>
      <c r="B15" s="38" t="s">
        <v>57</v>
      </c>
      <c r="C15" s="38"/>
      <c r="D15" s="24"/>
      <c r="E15" s="25" t="s">
        <v>52</v>
      </c>
      <c r="F15" s="26">
        <v>3</v>
      </c>
      <c r="G15" s="23" t="s">
        <v>58</v>
      </c>
      <c r="H15" s="23" t="s">
        <v>59</v>
      </c>
      <c r="I15" s="23" t="s">
        <v>60</v>
      </c>
      <c r="J15" s="23" t="s">
        <v>29</v>
      </c>
      <c r="K15" s="23" t="s">
        <v>30</v>
      </c>
      <c r="L15" s="23" t="s">
        <v>31</v>
      </c>
      <c r="M15" s="23" t="s">
        <v>32</v>
      </c>
      <c r="N15" s="23" t="s">
        <v>33</v>
      </c>
      <c r="O15" s="23" t="s">
        <v>34</v>
      </c>
      <c r="P15" s="23" t="s">
        <v>35</v>
      </c>
      <c r="Q15" s="23" t="s">
        <v>36</v>
      </c>
      <c r="R15" s="23" t="s">
        <v>37</v>
      </c>
      <c r="S15" s="23" t="s">
        <v>38</v>
      </c>
      <c r="T15" s="23" t="s">
        <v>39</v>
      </c>
      <c r="U15" s="23" t="s">
        <v>40</v>
      </c>
      <c r="V15" s="23" t="s">
        <v>41</v>
      </c>
      <c r="W15" s="23" t="s">
        <v>42</v>
      </c>
      <c r="X15" s="23" t="s">
        <v>43</v>
      </c>
      <c r="Y15" s="23" t="s">
        <v>44</v>
      </c>
      <c r="Z15" s="23" t="s">
        <v>45</v>
      </c>
      <c r="AA15" s="23">
        <v>6.35</v>
      </c>
      <c r="AB15" s="23">
        <v>4.76</v>
      </c>
      <c r="AC15" s="23">
        <v>133.35</v>
      </c>
      <c r="AD15" s="23">
        <f>AC15*F15</f>
        <v>400.04999999999995</v>
      </c>
      <c r="AE15" s="9">
        <f t="shared" ref="AE15:AE20" si="0">G15*F15</f>
        <v>381</v>
      </c>
      <c r="AF15" s="9">
        <f t="shared" ref="AF15:AF20" si="1">H15*F15</f>
        <v>400.04999999999995</v>
      </c>
    </row>
    <row r="16" spans="1:32" ht="36.75" customHeight="1" x14ac:dyDescent="0.25">
      <c r="A16" s="25">
        <v>3</v>
      </c>
      <c r="B16" s="38" t="s">
        <v>61</v>
      </c>
      <c r="C16" s="38"/>
      <c r="D16" s="24"/>
      <c r="E16" s="25" t="s">
        <v>52</v>
      </c>
      <c r="F16" s="26">
        <v>50</v>
      </c>
      <c r="G16" s="23" t="s">
        <v>62</v>
      </c>
      <c r="H16" s="23" t="s">
        <v>63</v>
      </c>
      <c r="I16" s="23" t="s">
        <v>64</v>
      </c>
      <c r="J16" s="23" t="s">
        <v>29</v>
      </c>
      <c r="K16" s="23" t="s">
        <v>30</v>
      </c>
      <c r="L16" s="23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  <c r="Q16" s="23" t="s">
        <v>36</v>
      </c>
      <c r="R16" s="23" t="s">
        <v>37</v>
      </c>
      <c r="S16" s="23" t="s">
        <v>38</v>
      </c>
      <c r="T16" s="23" t="s">
        <v>39</v>
      </c>
      <c r="U16" s="23" t="s">
        <v>40</v>
      </c>
      <c r="V16" s="23" t="s">
        <v>41</v>
      </c>
      <c r="W16" s="23" t="s">
        <v>42</v>
      </c>
      <c r="X16" s="23" t="s">
        <v>43</v>
      </c>
      <c r="Y16" s="23" t="s">
        <v>44</v>
      </c>
      <c r="Z16" s="23" t="s">
        <v>45</v>
      </c>
      <c r="AA16" s="23">
        <v>14.2</v>
      </c>
      <c r="AB16" s="23">
        <v>4.76</v>
      </c>
      <c r="AC16" s="23">
        <v>298.2</v>
      </c>
      <c r="AD16" s="23">
        <f>AC16*F16</f>
        <v>14910</v>
      </c>
      <c r="AE16" s="9">
        <f t="shared" si="0"/>
        <v>14200</v>
      </c>
      <c r="AF16" s="9">
        <f t="shared" si="1"/>
        <v>14910</v>
      </c>
    </row>
    <row r="17" spans="1:32" ht="36.75" customHeight="1" x14ac:dyDescent="0.25">
      <c r="A17" s="34">
        <v>4</v>
      </c>
      <c r="B17" s="38" t="s">
        <v>82</v>
      </c>
      <c r="C17" s="38"/>
      <c r="D17" s="24"/>
      <c r="E17" s="34" t="s">
        <v>52</v>
      </c>
      <c r="F17" s="29">
        <v>140</v>
      </c>
      <c r="G17" s="23" t="s">
        <v>65</v>
      </c>
      <c r="H17" s="23" t="s">
        <v>66</v>
      </c>
      <c r="I17" s="23" t="s">
        <v>67</v>
      </c>
      <c r="J17" s="23" t="s">
        <v>29</v>
      </c>
      <c r="K17" s="23" t="s">
        <v>30</v>
      </c>
      <c r="L17" s="23" t="s">
        <v>31</v>
      </c>
      <c r="M17" s="23" t="s">
        <v>32</v>
      </c>
      <c r="N17" s="23" t="s">
        <v>33</v>
      </c>
      <c r="O17" s="23" t="s">
        <v>34</v>
      </c>
      <c r="P17" s="23" t="s">
        <v>35</v>
      </c>
      <c r="Q17" s="23" t="s">
        <v>36</v>
      </c>
      <c r="R17" s="23" t="s">
        <v>37</v>
      </c>
      <c r="S17" s="23" t="s">
        <v>38</v>
      </c>
      <c r="T17" s="23" t="s">
        <v>39</v>
      </c>
      <c r="U17" s="23" t="s">
        <v>40</v>
      </c>
      <c r="V17" s="23" t="s">
        <v>41</v>
      </c>
      <c r="W17" s="23" t="s">
        <v>42</v>
      </c>
      <c r="X17" s="23" t="s">
        <v>43</v>
      </c>
      <c r="Y17" s="23" t="s">
        <v>44</v>
      </c>
      <c r="Z17" s="23" t="s">
        <v>45</v>
      </c>
      <c r="AA17" s="23">
        <v>9.19</v>
      </c>
      <c r="AB17" s="23">
        <v>4.76</v>
      </c>
      <c r="AC17" s="23">
        <v>193.02</v>
      </c>
      <c r="AD17" s="23">
        <f t="shared" ref="AD17" si="2">AC17*F17</f>
        <v>27022.800000000003</v>
      </c>
      <c r="AE17" s="9">
        <f t="shared" si="0"/>
        <v>25736.2</v>
      </c>
      <c r="AF17" s="9">
        <f t="shared" si="1"/>
        <v>27022.800000000003</v>
      </c>
    </row>
    <row r="18" spans="1:32" ht="36.75" customHeight="1" x14ac:dyDescent="0.25">
      <c r="A18" s="25">
        <v>5</v>
      </c>
      <c r="B18" s="38" t="s">
        <v>68</v>
      </c>
      <c r="C18" s="38"/>
      <c r="D18" s="24"/>
      <c r="E18" s="25" t="s">
        <v>52</v>
      </c>
      <c r="F18" s="26">
        <v>70</v>
      </c>
      <c r="G18" s="23" t="s">
        <v>69</v>
      </c>
      <c r="H18" s="23" t="s">
        <v>70</v>
      </c>
      <c r="I18" s="23" t="s">
        <v>71</v>
      </c>
      <c r="J18" s="23" t="s">
        <v>29</v>
      </c>
      <c r="K18" s="23" t="s">
        <v>30</v>
      </c>
      <c r="L18" s="23" t="s">
        <v>31</v>
      </c>
      <c r="M18" s="23" t="s">
        <v>32</v>
      </c>
      <c r="N18" s="23" t="s">
        <v>33</v>
      </c>
      <c r="O18" s="23" t="s">
        <v>34</v>
      </c>
      <c r="P18" s="23" t="s">
        <v>35</v>
      </c>
      <c r="Q18" s="23" t="s">
        <v>36</v>
      </c>
      <c r="R18" s="23" t="s">
        <v>37</v>
      </c>
      <c r="S18" s="23" t="s">
        <v>38</v>
      </c>
      <c r="T18" s="23" t="s">
        <v>39</v>
      </c>
      <c r="U18" s="23" t="s">
        <v>40</v>
      </c>
      <c r="V18" s="23" t="s">
        <v>41</v>
      </c>
      <c r="W18" s="23" t="s">
        <v>42</v>
      </c>
      <c r="X18" s="23" t="s">
        <v>43</v>
      </c>
      <c r="Y18" s="23" t="s">
        <v>44</v>
      </c>
      <c r="Z18" s="23" t="s">
        <v>45</v>
      </c>
      <c r="AA18" s="23">
        <v>19.5</v>
      </c>
      <c r="AB18" s="23">
        <v>4.76</v>
      </c>
      <c r="AC18" s="23">
        <v>409.5</v>
      </c>
      <c r="AD18" s="23">
        <f t="shared" ref="AD18:AD19" si="3">AC18*F18</f>
        <v>28665</v>
      </c>
      <c r="AE18" s="9">
        <f t="shared" si="0"/>
        <v>27300</v>
      </c>
      <c r="AF18" s="9">
        <f t="shared" si="1"/>
        <v>28665</v>
      </c>
    </row>
    <row r="19" spans="1:32" ht="36.75" customHeight="1" x14ac:dyDescent="0.25">
      <c r="A19" s="25">
        <v>6</v>
      </c>
      <c r="B19" s="38" t="s">
        <v>83</v>
      </c>
      <c r="C19" s="38"/>
      <c r="D19" s="24"/>
      <c r="E19" s="25" t="s">
        <v>52</v>
      </c>
      <c r="F19" s="26">
        <v>62</v>
      </c>
      <c r="G19" s="23">
        <v>405</v>
      </c>
      <c r="H19" s="23" t="s">
        <v>72</v>
      </c>
      <c r="I19" s="23" t="s">
        <v>73</v>
      </c>
      <c r="J19" s="23" t="s">
        <v>29</v>
      </c>
      <c r="K19" s="23" t="s">
        <v>30</v>
      </c>
      <c r="L19" s="23" t="s">
        <v>31</v>
      </c>
      <c r="M19" s="23" t="s">
        <v>32</v>
      </c>
      <c r="N19" s="23" t="s">
        <v>33</v>
      </c>
      <c r="O19" s="23" t="s">
        <v>34</v>
      </c>
      <c r="P19" s="23" t="s">
        <v>35</v>
      </c>
      <c r="Q19" s="23" t="s">
        <v>36</v>
      </c>
      <c r="R19" s="23" t="s">
        <v>37</v>
      </c>
      <c r="S19" s="23" t="s">
        <v>38</v>
      </c>
      <c r="T19" s="23" t="s">
        <v>39</v>
      </c>
      <c r="U19" s="23" t="s">
        <v>40</v>
      </c>
      <c r="V19" s="23" t="s">
        <v>41</v>
      </c>
      <c r="W19" s="23" t="s">
        <v>42</v>
      </c>
      <c r="X19" s="23" t="s">
        <v>43</v>
      </c>
      <c r="Y19" s="23" t="s">
        <v>44</v>
      </c>
      <c r="Z19" s="23" t="s">
        <v>45</v>
      </c>
      <c r="AA19" s="23">
        <v>20.25</v>
      </c>
      <c r="AB19" s="23">
        <v>4.76</v>
      </c>
      <c r="AC19" s="23">
        <v>425.25</v>
      </c>
      <c r="AD19" s="23">
        <f t="shared" si="3"/>
        <v>26365.5</v>
      </c>
      <c r="AE19" s="9">
        <f t="shared" si="0"/>
        <v>25110</v>
      </c>
      <c r="AF19" s="9">
        <f t="shared" si="1"/>
        <v>26365.5</v>
      </c>
    </row>
    <row r="20" spans="1:32" ht="36.75" customHeight="1" x14ac:dyDescent="0.25">
      <c r="A20" s="27">
        <v>7</v>
      </c>
      <c r="B20" s="38" t="s">
        <v>84</v>
      </c>
      <c r="C20" s="38"/>
      <c r="D20" s="24"/>
      <c r="E20" s="28" t="s">
        <v>52</v>
      </c>
      <c r="F20" s="26">
        <v>70</v>
      </c>
      <c r="G20" s="23" t="s">
        <v>74</v>
      </c>
      <c r="H20" s="23" t="s">
        <v>75</v>
      </c>
      <c r="I20" s="23" t="s">
        <v>76</v>
      </c>
      <c r="J20" s="23" t="s">
        <v>29</v>
      </c>
      <c r="K20" s="23" t="s">
        <v>30</v>
      </c>
      <c r="L20" s="23" t="s">
        <v>31</v>
      </c>
      <c r="M20" s="23" t="s">
        <v>32</v>
      </c>
      <c r="N20" s="23" t="s">
        <v>33</v>
      </c>
      <c r="O20" s="23" t="s">
        <v>34</v>
      </c>
      <c r="P20" s="23" t="s">
        <v>35</v>
      </c>
      <c r="Q20" s="23" t="s">
        <v>36</v>
      </c>
      <c r="R20" s="23" t="s">
        <v>37</v>
      </c>
      <c r="S20" s="23" t="s">
        <v>38</v>
      </c>
      <c r="T20" s="23" t="s">
        <v>39</v>
      </c>
      <c r="U20" s="23" t="s">
        <v>40</v>
      </c>
      <c r="V20" s="23" t="s">
        <v>41</v>
      </c>
      <c r="W20" s="23" t="s">
        <v>42</v>
      </c>
      <c r="X20" s="23" t="s">
        <v>43</v>
      </c>
      <c r="Y20" s="23" t="s">
        <v>44</v>
      </c>
      <c r="Z20" s="23" t="s">
        <v>45</v>
      </c>
      <c r="AA20" s="23">
        <v>7.71</v>
      </c>
      <c r="AB20" s="23">
        <v>3.1</v>
      </c>
      <c r="AC20" s="23">
        <v>248.8</v>
      </c>
      <c r="AD20" s="23">
        <f>AC20*F20</f>
        <v>17416</v>
      </c>
      <c r="AE20" s="9">
        <f t="shared" si="0"/>
        <v>16800</v>
      </c>
      <c r="AF20" s="9">
        <f t="shared" si="1"/>
        <v>17640</v>
      </c>
    </row>
    <row r="21" spans="1:32" ht="21" customHeight="1" x14ac:dyDescent="0.25">
      <c r="A21" s="25"/>
      <c r="B21" s="58"/>
      <c r="C21" s="58"/>
      <c r="D21" s="24"/>
      <c r="E21" s="25"/>
      <c r="F21" s="26"/>
      <c r="G21" s="21">
        <f>G14*F14+G15*F15+G16*F16+G17*F17+G18*F18+G19*F19+G20*F20</f>
        <v>155279.20000000001</v>
      </c>
      <c r="H21" s="21">
        <f>H14*F14+H15*F15+H16*F16+H18*F18+H19*F19+H20*F20+H17*F17</f>
        <v>163043.34999999998</v>
      </c>
      <c r="I21" s="21">
        <f>I14*F14+I15*F15+I16*F16+I18*F18+I19*F19+I20*F20+I17*F17</f>
        <v>170135.49999999997</v>
      </c>
      <c r="J21" s="23" t="s">
        <v>29</v>
      </c>
      <c r="K21" s="23" t="s">
        <v>30</v>
      </c>
      <c r="L21" s="23" t="s">
        <v>31</v>
      </c>
      <c r="M21" s="23" t="s">
        <v>32</v>
      </c>
      <c r="N21" s="23" t="s">
        <v>33</v>
      </c>
      <c r="O21" s="23" t="s">
        <v>34</v>
      </c>
      <c r="P21" s="23" t="s">
        <v>35</v>
      </c>
      <c r="Q21" s="23" t="s">
        <v>36</v>
      </c>
      <c r="R21" s="23" t="s">
        <v>37</v>
      </c>
      <c r="S21" s="23" t="s">
        <v>38</v>
      </c>
      <c r="T21" s="23" t="s">
        <v>39</v>
      </c>
      <c r="U21" s="23" t="s">
        <v>40</v>
      </c>
      <c r="V21" s="23" t="s">
        <v>41</v>
      </c>
      <c r="W21" s="23" t="s">
        <v>42</v>
      </c>
      <c r="X21" s="23" t="s">
        <v>43</v>
      </c>
      <c r="Y21" s="23" t="s">
        <v>44</v>
      </c>
      <c r="Z21" s="23" t="s">
        <v>45</v>
      </c>
      <c r="AA21" s="23">
        <v>14980.15</v>
      </c>
      <c r="AB21" s="23">
        <v>4.76</v>
      </c>
      <c r="AC21" s="23"/>
      <c r="AD21" s="23"/>
      <c r="AE21" s="9">
        <f>SUM(AE14:AE20)</f>
        <v>155279.20000000001</v>
      </c>
      <c r="AF21" s="9">
        <f>SUM(AF14:AF20)</f>
        <v>163043.35</v>
      </c>
    </row>
    <row r="22" spans="1:32" ht="15.7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22"/>
      <c r="AC22" s="25" t="s">
        <v>46</v>
      </c>
      <c r="AD22" s="23">
        <f>SUM(AD14:AD21)</f>
        <v>162819.35</v>
      </c>
      <c r="AE22" s="9"/>
      <c r="AF22" s="9"/>
    </row>
    <row r="23" spans="1:32" ht="28.5" customHeight="1" x14ac:dyDescent="0.25">
      <c r="A23" s="60" t="s">
        <v>85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2"/>
      <c r="AE23" s="9"/>
      <c r="AF23" s="9"/>
    </row>
    <row r="24" spans="1:32" ht="28.5" customHeight="1" x14ac:dyDescent="0.25">
      <c r="A24" s="44" t="s">
        <v>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9"/>
      <c r="AF24" s="9"/>
    </row>
    <row r="25" spans="1:32" ht="28.5" customHeight="1" x14ac:dyDescent="0.25">
      <c r="A25" s="42" t="s">
        <v>77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9"/>
      <c r="AF25" s="9"/>
    </row>
    <row r="26" spans="1:32" ht="20.25" hidden="1" customHeight="1" x14ac:dyDescent="0.25">
      <c r="A26" s="41"/>
      <c r="B26" s="40"/>
      <c r="C26" s="14"/>
      <c r="D26" s="15"/>
      <c r="E26" s="20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2" ht="34.5" hidden="1" customHeight="1" x14ac:dyDescent="0.25">
      <c r="A27" s="39"/>
      <c r="B27" s="40"/>
      <c r="C27" s="16"/>
      <c r="D27" s="15"/>
      <c r="E27" s="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32" ht="37.5" hidden="1" customHeight="1" x14ac:dyDescent="0.25">
      <c r="A28" s="39"/>
      <c r="B28" s="40"/>
      <c r="C28" s="16"/>
      <c r="D28" s="15"/>
      <c r="E28" s="18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32" ht="32.25" hidden="1" customHeight="1" x14ac:dyDescent="0.25">
      <c r="A29" s="39"/>
      <c r="B29" s="40"/>
      <c r="C29" s="16"/>
      <c r="D29" s="15"/>
      <c r="E29" s="17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32" ht="15.75" x14ac:dyDescent="0.25">
      <c r="A30" s="13"/>
      <c r="B30" s="13"/>
      <c r="C30" s="13"/>
      <c r="D30" s="13"/>
      <c r="E30" s="13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2"/>
      <c r="AB30" s="2"/>
      <c r="AC30" s="2"/>
    </row>
  </sheetData>
  <mergeCells count="33">
    <mergeCell ref="B20:C20"/>
    <mergeCell ref="AA1:AD1"/>
    <mergeCell ref="AA2:AD2"/>
    <mergeCell ref="AA3:AD3"/>
    <mergeCell ref="A27:B27"/>
    <mergeCell ref="A11:AD11"/>
    <mergeCell ref="A12:A13"/>
    <mergeCell ref="B12:C13"/>
    <mergeCell ref="D12:D13"/>
    <mergeCell ref="E12:E13"/>
    <mergeCell ref="F12:F13"/>
    <mergeCell ref="AC12:AC13"/>
    <mergeCell ref="A9:AD9"/>
    <mergeCell ref="B21:C21"/>
    <mergeCell ref="A22:AA22"/>
    <mergeCell ref="A23:AD23"/>
    <mergeCell ref="C8:AD8"/>
    <mergeCell ref="A5:AD5"/>
    <mergeCell ref="A7:B7"/>
    <mergeCell ref="C7:AD7"/>
    <mergeCell ref="A8:B8"/>
    <mergeCell ref="A29:B29"/>
    <mergeCell ref="A26:B26"/>
    <mergeCell ref="A25:AD25"/>
    <mergeCell ref="A24:AD24"/>
    <mergeCell ref="A28:B28"/>
    <mergeCell ref="A10:AD10"/>
    <mergeCell ref="B16:C16"/>
    <mergeCell ref="B18:C18"/>
    <mergeCell ref="B19:C19"/>
    <mergeCell ref="B14:C14"/>
    <mergeCell ref="B15:C15"/>
    <mergeCell ref="B17:C17"/>
  </mergeCells>
  <pageMargins left="0.39370078740157483" right="0.19685039370078741" top="0.19685039370078741" bottom="0.19685039370078741" header="0" footer="0"/>
  <pageSetup paperSize="9" scale="6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