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ckupserver\Обмен-ГЗ\Цюрик О.П,\ЗАКУПКИ 2026\Мясоедова А.Ю\СИЗ\Наколенники\Для ЕАТ\"/>
    </mc:Choice>
  </mc:AlternateContent>
  <bookViews>
    <workbookView xWindow="0" yWindow="0" windowWidth="28800" windowHeight="12435"/>
  </bookViews>
  <sheets>
    <sheet name="НМЦК" sheetId="4" r:id="rId1"/>
  </sheets>
  <calcPr calcId="152511" refMode="R1C1"/>
</workbook>
</file>

<file path=xl/calcChain.xml><?xml version="1.0" encoding="utf-8"?>
<calcChain xmlns="http://schemas.openxmlformats.org/spreadsheetml/2006/main">
  <c r="Q5" i="4" l="1"/>
  <c r="P5" i="4"/>
  <c r="O5" i="4"/>
  <c r="K5" i="4"/>
  <c r="L5" i="4" s="1"/>
  <c r="M5" i="4" s="1"/>
  <c r="N5" i="4" s="1"/>
  <c r="H5" i="4"/>
  <c r="I5" i="4" s="1"/>
  <c r="J5" i="4" s="1"/>
  <c r="P6" i="4" l="1"/>
  <c r="Q6" i="4"/>
  <c r="O6" i="4"/>
  <c r="N6" i="4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<sst xmlns="http://schemas.openxmlformats.org/spreadsheetml/2006/main" count="26" uniqueCount="26">
  <si>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</si>
  <si>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</si>
  <si>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</si>
  <si>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</si>
  <si>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</si>
  <si>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</si>
  <si>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</si>
  <si>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</si>
  <si>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В результате проведенного расчета Н(М)ЦК, ЦКЕП контракта составила, руб.:</t>
  </si>
  <si>
    <t>Цена за единицу изм. (руб.)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</si>
  <si>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</si>
  <si>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</si>
  <si>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НМЦК</t>
  </si>
  <si>
    <t>НМЦК, определенная методом сопоставимых рыночных цен (анализа рынка)</t>
  </si>
  <si>
    <t>Цена за единицу изм. с округлением до сотых долей после запятой (руб.)</t>
  </si>
  <si>
    <t>НМЦК с учетом округления цены за единицу (руб.)</t>
  </si>
  <si>
    <t>НМЦК Поставщик №1</t>
  </si>
  <si>
    <t>НМЦК Поставщик №2</t>
  </si>
  <si>
    <t>НМЦК Поставщик №3</t>
  </si>
  <si>
    <r>
      <rPr>
        <b/>
        <sz val="10"/>
        <color theme="1"/>
        <rFont val="Times New Roman"/>
        <family val="1"/>
        <charset val="204"/>
      </rPr>
      <t>Приложение № 2</t>
    </r>
    <r>
      <rPr>
        <sz val="10"/>
        <color theme="1"/>
        <rFont val="Times New Roman"/>
        <family val="1"/>
        <charset val="204"/>
      </rPr>
      <t xml:space="preserve"> 
к заявке на поставку средств защиты для сварщиков
</t>
    </r>
  </si>
  <si>
    <t>Наколенники сварщика</t>
  </si>
  <si>
    <r>
      <t xml:space="preserve">Начальная (максимальная) цена контракта определена методом сопоставимых рыночных цен (анализа рынка) данной продукции.
Начальная максимальная цена контракта составляет:
</t>
    </r>
    <r>
      <rPr>
        <b/>
        <u/>
        <sz val="14"/>
        <color theme="1"/>
        <rFont val="Times New Roman"/>
        <family val="1"/>
        <charset val="204"/>
      </rPr>
      <t xml:space="preserve">11086,68 </t>
    </r>
    <r>
      <rPr>
        <b/>
        <u/>
        <sz val="14"/>
        <rFont val="Times New Roman"/>
        <family val="1"/>
        <charset val="204"/>
      </rPr>
      <t>(одиннадцать тысяч восемьдесят шесть) рублей 68 копеек</t>
    </r>
  </si>
  <si>
    <t>Поставщик 1                  Коммерческое предложение
№ 1107
от 30.07.2026</t>
  </si>
  <si>
    <t xml:space="preserve">Поставщик 2                   Коммерческое предложение 
№ ЦБ-17806
от 29.07.2026
</t>
  </si>
  <si>
    <t>Поставщик 3                   Коммерческое предложение     № УТ-483
от 29.07.2026</t>
  </si>
  <si>
    <t>пара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</si>
</sst>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\ _₽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2" fontId="7" fillId="0" borderId="0" xfId="0" applyNumberFormat="1" applyFont="1" applyAlignment="1">
      <alignment vertical="center"/>
    </xf>
    <xf numFmtId="0" fontId="6" fillId="0" borderId="0" xfId="0" applyFont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/>
    <xf numFmtId="0" fontId="6" fillId="0" borderId="0" xfId="0" applyFont="1" applyAlignment="1">
      <alignment horizontal="right" vertical="top" wrapText="1"/>
    </xf>
    <xf numFmtId="0" fontId="9" fillId="0" borderId="1" xfId="0" applyFont="1" applyFill="1" applyBorder="1" applyAlignment="1">
      <alignment horizontal="center" textRotation="90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8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6" fillId="0" borderId="4" xfId="0" applyFont="1" applyBorder="1" applyAlignment="1"/>
    <xf numFmtId="0" fontId="6" fillId="0" borderId="2" xfId="0" applyFont="1" applyBorder="1" applyAlignment="1"/>
    <xf numFmtId="0" fontId="7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 shrinkToFi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tabSelected="1" zoomScaleNormal="100" workbookViewId="0">
      <selection activeCell="C5" sqref="C5"/>
    </sheetView>
  </sheetViews>
  <sheetFormatPr defaultRowHeight="12.75" x14ac:dyDescent="0.2"/>
  <cols>
    <col min="1" max="1" width="3.140625" style="2" customWidth="1"/>
    <col min="2" max="2" width="36.28515625" style="2" customWidth="1"/>
    <col min="3" max="3" width="5.85546875" style="2" customWidth="1"/>
    <col min="4" max="4" width="6.85546875" style="2" customWidth="1"/>
    <col min="5" max="5" width="13.85546875" style="2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8" style="2" customWidth="1"/>
    <col min="12" max="12" width="13.5703125" style="2" customWidth="1"/>
    <col min="13" max="13" width="9.42578125" style="2" bestFit="1" customWidth="1"/>
    <col min="14" max="14" width="13.85546875" style="2" customWidth="1"/>
    <col min="15" max="17" width="11.28515625" style="2" bestFit="1" customWidth="1"/>
    <col min="18" max="16384" width="9.140625" style="2"/>
  </cols>
  <sheetData>
    <row r="1" spans="1:29" ht="30" customHeight="1" x14ac:dyDescent="0.2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7"/>
      <c r="S1" s="7"/>
      <c r="T1" s="7"/>
      <c r="U1" s="7"/>
      <c r="V1" s="7"/>
      <c r="W1" s="10"/>
      <c r="X1" s="10"/>
      <c r="Y1" s="10"/>
      <c r="Z1" s="10"/>
      <c r="AA1" s="10"/>
      <c r="AB1" s="10"/>
      <c r="AC1" s="10"/>
    </row>
    <row r="2" spans="1:29" ht="39" customHeight="1" x14ac:dyDescent="0.2">
      <c r="A2" s="27" t="s">
        <v>7</v>
      </c>
      <c r="B2" s="27"/>
      <c r="C2" s="27"/>
      <c r="D2" s="27"/>
      <c r="E2" s="27"/>
      <c r="F2" s="27"/>
      <c r="G2" s="27"/>
      <c r="H2" s="27"/>
      <c r="I2" s="27"/>
      <c r="J2" s="27"/>
      <c r="K2" s="28"/>
      <c r="M2" s="12"/>
      <c r="N2" s="12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39" customHeight="1" x14ac:dyDescent="0.2">
      <c r="A3" s="38" t="s">
        <v>0</v>
      </c>
      <c r="B3" s="31" t="s">
        <v>2</v>
      </c>
      <c r="C3" s="31" t="s">
        <v>1</v>
      </c>
      <c r="D3" s="31" t="s">
        <v>3</v>
      </c>
      <c r="E3" s="36" t="s">
        <v>10</v>
      </c>
      <c r="F3" s="36"/>
      <c r="G3" s="36"/>
      <c r="H3" s="37" t="s">
        <v>12</v>
      </c>
      <c r="I3" s="37"/>
      <c r="J3" s="37"/>
      <c r="K3" s="32" t="s">
        <v>13</v>
      </c>
      <c r="L3" s="33"/>
      <c r="M3" s="33"/>
      <c r="N3" s="34"/>
      <c r="O3" s="26" t="s">
        <v>16</v>
      </c>
      <c r="P3" s="26" t="s">
        <v>17</v>
      </c>
      <c r="Q3" s="26" t="s">
        <v>18</v>
      </c>
    </row>
    <row r="4" spans="1:29" ht="159" customHeight="1" x14ac:dyDescent="0.2">
      <c r="A4" s="38"/>
      <c r="B4" s="31"/>
      <c r="C4" s="31"/>
      <c r="D4" s="31"/>
      <c r="E4" s="3" t="s">
        <v>22</v>
      </c>
      <c r="F4" s="3" t="s">
        <v>23</v>
      </c>
      <c r="G4" s="11" t="s">
        <v>24</v>
      </c>
      <c r="H4" s="3" t="s">
        <v>6</v>
      </c>
      <c r="I4" s="3" t="s">
        <v>4</v>
      </c>
      <c r="J4" s="4" t="s">
        <v>5</v>
      </c>
      <c r="K4" s="1" t="s">
        <v>11</v>
      </c>
      <c r="L4" s="6" t="s">
        <v>9</v>
      </c>
      <c r="M4" s="6" t="s">
        <v>14</v>
      </c>
      <c r="N4" s="6" t="s">
        <v>15</v>
      </c>
      <c r="O4" s="26"/>
      <c r="P4" s="26"/>
      <c r="Q4" s="26"/>
    </row>
    <row r="5" spans="1:29" ht="56.25" customHeight="1" x14ac:dyDescent="0.2">
      <c r="A5" s="19">
        <v>1</v>
      </c>
      <c r="B5" s="20" t="s">
        <v>20</v>
      </c>
      <c r="C5" s="21" t="s">
        <v>25</v>
      </c>
      <c r="D5" s="16">
        <v>4</v>
      </c>
      <c r="E5" s="22">
        <v>2600</v>
      </c>
      <c r="F5" s="22">
        <v>3290</v>
      </c>
      <c r="G5" s="23">
        <v>2425</v>
      </c>
      <c r="H5" s="13">
        <f t="shared" ref="H5" si="0">AVERAGE(E5:G5)</f>
        <v>2771.6666666666665</v>
      </c>
      <c r="I5" s="14">
        <f t="shared" ref="I5" si="1">SQRT(((SUM((POWER(E5-H5,2)),(POWER(F5-H5,2)),(POWER(G5-H5,2)))/(COLUMNS(E5:G5)-1))))</f>
        <v>457.33831386986742</v>
      </c>
      <c r="J5" s="14">
        <f t="shared" ref="J5" si="2">I5/H5*100</f>
        <v>16.500480356098645</v>
      </c>
      <c r="K5" s="5">
        <f t="shared" ref="K5" si="3">((D5/3)*(SUM(E5:G5)))</f>
        <v>11086.666666666666</v>
      </c>
      <c r="L5" s="15">
        <f t="shared" ref="L5" si="4">K5/D5</f>
        <v>2771.6666666666665</v>
      </c>
      <c r="M5" s="5">
        <f t="shared" ref="M5" si="5">ROUND(L5,2)</f>
        <v>2771.67</v>
      </c>
      <c r="N5" s="5">
        <f t="shared" ref="N5" si="6">M5*D5</f>
        <v>11086.68</v>
      </c>
      <c r="O5" s="17">
        <f t="shared" ref="O5" si="7">D5*E5</f>
        <v>10400</v>
      </c>
      <c r="P5" s="17">
        <f t="shared" ref="P5" si="8">D5*F5</f>
        <v>13160</v>
      </c>
      <c r="Q5" s="17">
        <f t="shared" ref="Q5" si="9">D5*G5</f>
        <v>9700</v>
      </c>
    </row>
    <row r="6" spans="1:29" ht="15.75" customHeight="1" x14ac:dyDescent="0.2">
      <c r="A6" s="35" t="s">
        <v>8</v>
      </c>
      <c r="B6" s="35"/>
      <c r="C6" s="35"/>
      <c r="D6" s="35"/>
      <c r="E6" s="35"/>
      <c r="F6" s="35"/>
      <c r="G6" s="35"/>
      <c r="H6" s="8"/>
      <c r="I6" s="8"/>
      <c r="J6" s="8"/>
      <c r="K6" s="9"/>
      <c r="N6" s="24">
        <f>SUM(N5:N5)</f>
        <v>11086.68</v>
      </c>
      <c r="O6" s="18">
        <f>SUM(O5:O5)</f>
        <v>10400</v>
      </c>
      <c r="P6" s="18">
        <f>SUM(P5:P5)</f>
        <v>13160</v>
      </c>
      <c r="Q6" s="18">
        <f>SUM(Q5:Q5)</f>
        <v>9700</v>
      </c>
    </row>
    <row r="7" spans="1:29" ht="124.5" customHeight="1" x14ac:dyDescent="0.3">
      <c r="A7" s="30" t="s">
        <v>21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29" ht="15" customHeigh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29" ht="60" customHeight="1" x14ac:dyDescent="0.2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  <row r="10" spans="1:29" x14ac:dyDescent="0.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</sheetData>
  <mergeCells count="16">
    <mergeCell ref="A1:Q1"/>
    <mergeCell ref="P3:P4"/>
    <mergeCell ref="Q3:Q4"/>
    <mergeCell ref="A2:K2"/>
    <mergeCell ref="A10:O10"/>
    <mergeCell ref="A7:N7"/>
    <mergeCell ref="B3:B4"/>
    <mergeCell ref="C3:C4"/>
    <mergeCell ref="D3:D4"/>
    <mergeCell ref="K3:N3"/>
    <mergeCell ref="A6:G6"/>
    <mergeCell ref="E3:G3"/>
    <mergeCell ref="H3:J3"/>
    <mergeCell ref="A3:A4"/>
    <mergeCell ref="O3:O4"/>
    <mergeCell ref="A8:Q9"/>
  </mergeCells>
  <pageMargins left="0.25" right="0.25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Головкова Юлия Анатольевна</cp:lastModifiedBy>
  <cp:lastPrinted>2026-07-30T08:38:16Z</cp:lastPrinted>
  <dcterms:created xsi:type="dcterms:W3CDTF">2014-01-15T18:15:09Z</dcterms:created>
  <dcterms:modified xsi:type="dcterms:W3CDTF">2026-08-04T03:15:31Z</dcterms:modified>
</cp:coreProperties>
</file>