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Расчет цены" sheetId="1" state="visible" r:id="rId1"/>
  </sheets>
  <definedNames>
    <definedName name="_xlnm.Print_Area" localSheetId="0" hidden="0">'Расчет цены'!$A$1:$N$29</definedName>
  </definedNames>
  <calcPr/>
</workbook>
</file>

<file path=xl/sharedStrings.xml><?xml version="1.0" encoding="utf-8"?>
<sst xmlns="http://schemas.openxmlformats.org/spreadsheetml/2006/main" count="44" uniqueCount="44">
  <si>
    <t xml:space="preserve">          ОБОСНОВАНИЕ НАЧАЛЬНОЙ (МАКСИМАЛЬНОЙ) ЦЕНЫ КОНТРАКТА</t>
  </si>
  <si>
    <t xml:space="preserve">Предмет контракта</t>
  </si>
  <si>
    <t xml:space="preserve">Оказание услуг по утилизации списанного федерального имущества, не относящегося к сфере ИКТ (моторное масло).</t>
  </si>
  <si>
    <t xml:space="preserve">Используемый метод определения НМЦК 
с обоснованием:</t>
  </si>
  <si>
    <t xml:space="preserve">метод сопоставимых рыночных цен (анализа рынка)</t>
  </si>
  <si>
    <t xml:space="preserve">Расчет НМЦК</t>
  </si>
  <si>
    <t xml:space="preserve">Наименование услуги, работы, товара</t>
  </si>
  <si>
    <t xml:space="preserve"> Количество (объем) закупаемой услуги (работы, товара).                  тонн
</t>
  </si>
  <si>
    <t xml:space="preserve">Количество источников ценовой информации</t>
  </si>
  <si>
    <t xml:space="preserve">Цены единицы исполнителей поставщиков, подрядчиков) за единицу товара (работы, услуги), руб.</t>
  </si>
  <si>
    <t xml:space="preserve">Однородность совокупности значений выявленных цен, используемых в расчете НМЦК</t>
  </si>
  <si>
    <t xml:space="preserve">НМЦК, определяемая методом сопоставимых рыночных цен (анализа рынка), руб.</t>
  </si>
  <si>
    <t xml:space="preserve">Исполнитель № 1 (вх. № 09645-Вх/26 от 16.04.2026)                                                                </t>
  </si>
  <si>
    <t xml:space="preserve">Исполнитель № 2 (вх. № 10368-Вх/26 от 23.04.2026)                                                      </t>
  </si>
  <si>
    <t xml:space="preserve">Исполнитель № 3 (вх. № 12246-Вх/26 от 14.05.2026)                                                                                                          </t>
  </si>
  <si>
    <r>
      <t xml:space="preserve">Средняя арифметическая цена за единицу     &lt;</t>
    </r>
    <r>
      <rPr>
        <i/>
        <sz val="11"/>
        <color indexed="64"/>
        <rFont val="Times New Roman"/>
      </rPr>
      <t>ц</t>
    </r>
    <r>
      <rPr>
        <sz val="11"/>
        <color indexed="64"/>
        <rFont val="Times New Roman"/>
      </rPr>
      <t xml:space="preserve">&gt; </t>
    </r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</si>
  <si>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</si>
  <si>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0"/>
        <color indexed="64"/>
        <rFont val="Times New Roman"/>
      </rPr>
      <t xml:space="preserve">         (не должен превышать 33%)</t>
    </r>
  </si>
  <si>
    <r>
      <t xml:space="preserve">Расчет НМЦК по формуле v - количество (объем) закупаемого товара (работы, услуги);
</t>
    </r>
    <r>
      <rPr>
        <i/>
        <sz val="10"/>
        <color indexed="64"/>
        <rFont val="Times New Roman"/>
      </rPr>
      <t>n</t>
    </r>
    <r>
      <rPr>
        <sz val="10"/>
        <color indexed="64"/>
        <rFont val="Times New Roman"/>
      </rPr>
      <t xml:space="preserve"> - количество значений, используемых в расчете;
</t>
    </r>
    <r>
      <rPr>
        <i/>
        <sz val="10"/>
        <color indexed="64"/>
        <rFont val="Times New Roman"/>
      </rPr>
      <t>i</t>
    </r>
    <r>
      <rPr>
        <sz val="10"/>
        <color indexed="64"/>
        <rFont val="Times New Roman"/>
      </rPr>
      <t xml:space="preserve"> - номер источника ценовой информации;
     - цена единицы</t>
    </r>
  </si>
  <si>
    <t xml:space="preserve">оказание услуг по утилизации отходов синтетических и полусинтетических масел моторных (ФККО 41310001313)</t>
  </si>
  <si>
    <t>ИТОГО:</t>
  </si>
  <si>
    <t xml:space="preserve">Начальная (максимальная) цена контракта обоснована, рассчитана и сформирована посредством применения метода сопоставимых рыночных цен (анализа рынка) на основании предоставленных Исполнителями сведений о ценах на услугу, являющуюся объектом закупки:</t>
  </si>
  <si>
    <t xml:space="preserve">В целях определения НМЦК методом сопоставимых рыночных цен (анализ рынка) было использовано три коммерческих предложения от различных Исполнителей. </t>
  </si>
  <si>
    <t xml:space="preserve">В целях определения однородности совокупности значений выявленных цен, используемых в расчете НМЦК, был определен коэффициент вариации цены.</t>
  </si>
  <si>
    <r>
      <t>1.</t>
    </r>
    <r>
      <rPr>
        <sz val="7"/>
        <rFont val="Times New Roman"/>
      </rPr>
      <t xml:space="preserve"> </t>
    </r>
    <r>
      <rPr>
        <sz val="12"/>
        <rFont val="Times New Roman"/>
      </rPr>
      <t xml:space="preserve">Ц(руб.)= </t>
    </r>
  </si>
  <si>
    <t>+</t>
  </si>
  <si>
    <t>=</t>
  </si>
  <si>
    <t>руб.</t>
  </si>
  <si>
    <t xml:space="preserve">Где Ц - средняя арифметическая величина, руб.</t>
  </si>
  <si>
    <r>
      <t>1.</t>
    </r>
    <r>
      <rPr>
        <sz val="7"/>
        <rFont val="Times New Roman"/>
      </rPr>
      <t> </t>
    </r>
    <r>
      <rPr>
        <sz val="12"/>
        <rFont val="Arial"/>
      </rPr>
      <t xml:space="preserve">σ </t>
    </r>
    <r>
      <rPr>
        <sz val="12"/>
        <rFont val="Times New Roman"/>
      </rPr>
      <t xml:space="preserve">= √ </t>
    </r>
  </si>
  <si>
    <t>(</t>
  </si>
  <si>
    <r>
      <t>)</t>
    </r>
    <r>
      <rPr>
        <sz val="12"/>
        <rFont val="Arial"/>
      </rPr>
      <t>²</t>
    </r>
    <r>
      <rPr>
        <sz val="12"/>
        <rFont val="Times New Roman"/>
      </rPr>
      <t xml:space="preserve">  + </t>
    </r>
    <r>
      <rPr>
        <sz val="12"/>
        <rFont val="Times New Roman"/>
      </rPr>
      <t>(</t>
    </r>
  </si>
  <si>
    <r>
      <t>)</t>
    </r>
    <r>
      <rPr>
        <sz val="12"/>
        <rFont val="Arial"/>
      </rPr>
      <t>²</t>
    </r>
    <r>
      <rPr>
        <sz val="12"/>
        <rFont val="Times New Roman"/>
      </rPr>
      <t xml:space="preserve"> </t>
    </r>
  </si>
  <si>
    <t>-</t>
  </si>
  <si>
    <r>
      <t xml:space="preserve">Где </t>
    </r>
    <r>
      <rPr>
        <b/>
        <sz val="12"/>
        <rFont val="Arial"/>
      </rPr>
      <t>σ</t>
    </r>
    <r>
      <rPr>
        <b/>
        <sz val="12"/>
        <rFont val="Times New Roman"/>
      </rPr>
      <t xml:space="preserve">- среднее квадратичное отклонение </t>
    </r>
  </si>
  <si>
    <r>
      <t>1.</t>
    </r>
    <r>
      <rPr>
        <b/>
        <sz val="7"/>
        <rFont val="Times New Roman"/>
      </rPr>
      <t> </t>
    </r>
    <r>
      <rPr>
        <sz val="12"/>
        <rFont val="Times New Roman"/>
      </rPr>
      <t xml:space="preserve">V (%) = (</t>
    </r>
  </si>
  <si>
    <t xml:space="preserve">)  х</t>
  </si>
  <si>
    <t>%</t>
  </si>
  <si>
    <t xml:space="preserve">Где V – коэффициент вариации,%
Совокупность значений, используемых в расчете, при определении НМЦК, является однородной, т.к. коэффициент вариации цены не превышает 33%.</t>
  </si>
  <si>
    <t xml:space="preserve">Далее определена НМЦК:</t>
  </si>
  <si>
    <t xml:space="preserve">1. НМЦКр= </t>
  </si>
  <si>
    <t xml:space="preserve">руб. *</t>
  </si>
  <si>
    <t xml:space="preserve">Где НМЦКр – НМЦК, определяемая методом сопоставимых рыночных цен (анализа рынка), руб.</t>
  </si>
  <si>
    <r>
      <t xml:space="preserve">    </t>
    </r>
    <r>
      <rPr>
        <b/>
        <sz val="14"/>
        <rFont val="Times New Roman"/>
      </rPr>
      <t xml:space="preserve">Начальная максимальная цена контракта составляет 17 829,75 (Семнадцать тысяч восемьсот двадцать девять) рублей 75 копеек.     </t>
    </r>
    <r>
      <rPr>
        <b/>
        <sz val="12"/>
        <rFont val="Times New Roman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rFont val="Times New Roman"/>
      </rPr>
      <t xml:space="preserve">НМЦК включает все расходы, которые может понести Исполнитель при осуществлении им своих обязательств в полном объеме и надлежащего качества, в том числе все подлежащие уплате налоги, сборы и другие обязательные платежи, а также иные расходы, связанные с оказанием услуги по охране труда.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</si>
</sst>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</numFmts>
  <fonts count="32">
    <font>
      <sz val="11.000000"/>
      <color indexed="64"/>
      <name val="Calibri"/>
    </font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1.000000"/>
      <color indexed="4"/>
      <name val="Calibri"/>
    </font>
    <font>
      <sz val="10.000000"/>
      <name val="Arial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</font>
    <font>
      <sz val="11.000000"/>
      <color rgb="FF9C6500"/>
      <name val="Calibri"/>
      <scheme val="minor"/>
    </font>
    <font>
      <u/>
      <sz val="11.000000"/>
      <color indexed="20"/>
      <name val="Calibri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0.000000"/>
      <color indexed="64"/>
      <name val="Times New Roman"/>
    </font>
    <font>
      <sz val="12.000000"/>
      <color indexed="64"/>
      <name val="Times New Roman"/>
    </font>
    <font>
      <b/>
      <sz val="12.000000"/>
      <color indexed="64"/>
      <name val="Times New Roman"/>
    </font>
    <font>
      <sz val="11.000000"/>
      <color indexed="64"/>
      <name val="Times New Roman"/>
    </font>
    <font>
      <b/>
      <sz val="11.000000"/>
      <color indexed="64"/>
      <name val="Times New Roman"/>
    </font>
    <font>
      <sz val="10.000000"/>
      <name val="Times New Roman"/>
    </font>
    <font>
      <sz val="8.000000"/>
      <name val="Times New Roman"/>
    </font>
    <font>
      <sz val="11.000000"/>
      <name val="Times New Roman"/>
    </font>
    <font>
      <b/>
      <sz val="10.000000"/>
      <color indexed="64"/>
      <name val="Times New Roman"/>
    </font>
    <font>
      <sz val="12.000000"/>
      <name val="Times New Roman"/>
    </font>
    <font>
      <b/>
      <sz val="12.000000"/>
      <name val="Times New Roman"/>
    </font>
  </fonts>
  <fills count="34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indexed="65"/>
        <bgColor indexed="65"/>
      </patternFill>
    </fill>
    <fill>
      <patternFill patternType="solid">
        <fgColor theme="0" tint="0"/>
        <bgColor theme="0" tint="0"/>
      </patternFill>
    </fill>
  </fills>
  <borders count="24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none"/>
      <top style="thin">
        <color indexed="64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</borders>
  <cellStyleXfs count="49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11" borderId="0" numFmtId="0" applyNumberFormat="1" applyFont="1" applyFill="1" applyBorder="1"/>
    <xf fontId="1" fillId="12" borderId="0" numFmtId="0" applyNumberFormat="1" applyFont="1" applyFill="1" applyBorder="1"/>
    <xf fontId="1" fillId="13" borderId="0" numFmtId="0" applyNumberFormat="1" applyFont="1" applyFill="1" applyBorder="1"/>
    <xf fontId="2" fillId="14" borderId="0" numFmtId="0" applyNumberFormat="1" applyFont="1" applyFill="1" applyBorder="1"/>
    <xf fontId="2" fillId="15" borderId="0" numFmtId="0" applyNumberFormat="1" applyFont="1" applyFill="1" applyBorder="1"/>
    <xf fontId="2" fillId="10" borderId="0" numFmtId="0" applyNumberFormat="1" applyFont="1" applyFill="1" applyBorder="1"/>
    <xf fontId="2" fillId="16" borderId="0" numFmtId="0" applyNumberFormat="1" applyFont="1" applyFill="1" applyBorder="1"/>
    <xf fontId="2" fillId="17" borderId="0" numFmtId="0" applyNumberFormat="1" applyFont="1" applyFill="1" applyBorder="1"/>
    <xf fontId="2" fillId="18" borderId="0" numFmtId="0" applyNumberFormat="1" applyFont="1" applyFill="1" applyBorder="1"/>
    <xf fontId="2" fillId="19" borderId="0" numFmtId="0" applyNumberFormat="1" applyFont="1" applyFill="1" applyBorder="1"/>
    <xf fontId="2" fillId="20" borderId="0" numFmtId="0" applyNumberFormat="1" applyFont="1" applyFill="1" applyBorder="1"/>
    <xf fontId="2" fillId="21" borderId="0" numFmtId="0" applyNumberFormat="1" applyFont="1" applyFill="1" applyBorder="1"/>
    <xf fontId="2" fillId="22" borderId="0" numFmtId="0" applyNumberFormat="1" applyFont="1" applyFill="1" applyBorder="1"/>
    <xf fontId="2" fillId="23" borderId="0" numFmtId="0" applyNumberFormat="1" applyFont="1" applyFill="1" applyBorder="1"/>
    <xf fontId="2" fillId="24" borderId="0" numFmtId="0" applyNumberFormat="1" applyFont="1" applyFill="1" applyBorder="1"/>
    <xf fontId="3" fillId="25" borderId="1" numFmtId="0" applyNumberFormat="1" applyFont="1" applyFill="1" applyBorder="1"/>
    <xf fontId="4" fillId="26" borderId="2" numFmtId="0" applyNumberFormat="1" applyFont="1" applyFill="1" applyBorder="1"/>
    <xf fontId="5" fillId="26" borderId="1" numFmtId="0" applyNumberFormat="1" applyFont="1" applyFill="1" applyBorder="1"/>
    <xf fontId="6" fillId="0" borderId="0" numFmtId="0" applyNumberFormat="1" applyFont="1" applyFill="1" applyBorder="1">
      <alignment vertical="top"/>
    </xf>
    <xf fontId="7" fillId="0" borderId="0" numFmtId="160" applyNumberFormat="1" applyFont="1" applyFill="1" applyBorder="1"/>
    <xf fontId="7" fillId="0" borderId="0" numFmtId="161" applyNumberFormat="1" applyFont="1" applyFill="1" applyBorder="1"/>
    <xf fontId="8" fillId="0" borderId="3" numFmtId="0" applyNumberFormat="1" applyFont="1" applyFill="1" applyBorder="1"/>
    <xf fontId="9" fillId="0" borderId="4" numFmtId="0" applyNumberFormat="1" applyFont="1" applyFill="1" applyBorder="1"/>
    <xf fontId="10" fillId="0" borderId="5" numFmtId="0" applyNumberFormat="1" applyFont="1" applyFill="1" applyBorder="1"/>
    <xf fontId="10" fillId="0" borderId="0" numFmtId="0" applyNumberFormat="1" applyFont="1" applyFill="1" applyBorder="1"/>
    <xf fontId="11" fillId="0" borderId="6" numFmtId="0" applyNumberFormat="1" applyFont="1" applyFill="1" applyBorder="1"/>
    <xf fontId="12" fillId="27" borderId="7" numFmtId="0" applyNumberFormat="1" applyFont="1" applyFill="1" applyBorder="1"/>
    <xf fontId="13" fillId="0" borderId="0" numFmtId="0" applyNumberFormat="1" applyFont="1" applyFill="1" applyBorder="1"/>
    <xf fontId="14" fillId="28" borderId="0" numFmtId="0" applyNumberFormat="1" applyFont="1" applyFill="1" applyBorder="1"/>
    <xf fontId="15" fillId="0" borderId="0" numFmtId="0" applyNumberFormat="1" applyFont="1" applyFill="1" applyBorder="1">
      <alignment vertical="top"/>
    </xf>
    <xf fontId="16" fillId="29" borderId="0" numFmtId="0" applyNumberFormat="1" applyFont="1" applyFill="1" applyBorder="1"/>
    <xf fontId="17" fillId="0" borderId="0" numFmtId="0" applyNumberFormat="1" applyFont="1" applyFill="1" applyBorder="1"/>
    <xf fontId="0" fillId="30" borderId="8" numFmtId="0" applyNumberFormat="1" applyFont="1" applyFill="1" applyBorder="1"/>
    <xf fontId="7" fillId="0" borderId="0" numFmtId="9" applyNumberFormat="1" applyFont="1" applyFill="1" applyBorder="1"/>
    <xf fontId="18" fillId="0" borderId="9" numFmtId="0" applyNumberFormat="1" applyFont="1" applyFill="1" applyBorder="1"/>
    <xf fontId="19" fillId="0" borderId="0" numFmtId="0" applyNumberFormat="1" applyFont="1" applyFill="1" applyBorder="1"/>
    <xf fontId="7" fillId="0" borderId="0" numFmtId="162" applyNumberFormat="1" applyFont="1" applyFill="1" applyBorder="1"/>
    <xf fontId="7" fillId="0" borderId="0" numFmtId="163" applyNumberFormat="1" applyFont="1" applyFill="1" applyBorder="1"/>
    <xf fontId="20" fillId="31" borderId="0" numFmtId="0" applyNumberFormat="1" applyFont="1" applyFill="1" applyBorder="1"/>
  </cellStyleXfs>
  <cellXfs count="105">
    <xf fontId="0" fillId="0" borderId="0" numFmtId="0" xfId="0"/>
    <xf fontId="21" fillId="32" borderId="0" numFmtId="0" xfId="0" applyFont="1" applyFill="1"/>
    <xf fontId="21" fillId="0" borderId="0" numFmtId="0" xfId="0" applyFont="1"/>
    <xf fontId="22" fillId="0" borderId="0" numFmtId="0" xfId="0" applyFont="1" applyAlignment="1">
      <alignment horizontal="center" wrapText="1"/>
    </xf>
    <xf fontId="23" fillId="32" borderId="0" numFmtId="0" xfId="0" applyFont="1" applyFill="1" applyAlignment="1">
      <alignment horizontal="center" wrapText="1"/>
    </xf>
    <xf fontId="23" fillId="0" borderId="0" numFmtId="0" xfId="0" applyFont="1" applyAlignment="1">
      <alignment horizontal="center" wrapText="1"/>
    </xf>
    <xf fontId="22" fillId="32" borderId="0" numFmtId="0" xfId="0" applyFont="1" applyFill="1" applyAlignment="1">
      <alignment horizontal="center" vertical="center" wrapText="1"/>
    </xf>
    <xf fontId="24" fillId="32" borderId="0" numFmtId="0" xfId="0" applyFont="1" applyFill="1" applyAlignment="1">
      <alignment horizontal="right" vertical="center" wrapText="1"/>
    </xf>
    <xf fontId="23" fillId="0" borderId="0" numFmtId="0" xfId="0" applyFont="1" applyAlignment="1">
      <alignment horizontal="center"/>
    </xf>
    <xf fontId="23" fillId="32" borderId="0" numFmtId="0" xfId="0" applyFont="1" applyFill="1" applyAlignment="1">
      <alignment horizontal="center"/>
    </xf>
    <xf fontId="23" fillId="32" borderId="0" numFmtId="0" xfId="0" applyFont="1" applyFill="1" applyAlignment="1">
      <alignment horizontal="left"/>
    </xf>
    <xf fontId="25" fillId="32" borderId="10" numFmtId="0" xfId="0" applyFont="1" applyFill="1" applyBorder="1" applyAlignment="1">
      <alignment horizontal="center" vertical="center" wrapText="1"/>
    </xf>
    <xf fontId="24" fillId="32" borderId="11" numFmtId="0" xfId="0" applyFont="1" applyFill="1" applyBorder="1" applyAlignment="1">
      <alignment vertical="center" wrapText="1"/>
    </xf>
    <xf fontId="24" fillId="32" borderId="12" numFmtId="0" xfId="0" applyFont="1" applyFill="1" applyBorder="1" applyAlignment="1">
      <alignment vertical="center" wrapText="1"/>
    </xf>
    <xf fontId="0" fillId="32" borderId="12" numFmtId="0" xfId="0" applyFill="1" applyBorder="1" applyAlignment="1">
      <alignment vertical="center" wrapText="1"/>
    </xf>
    <xf fontId="0" fillId="32" borderId="13" numFmtId="0" xfId="0" applyFill="1" applyBorder="1" applyAlignment="1">
      <alignment vertical="center" wrapText="1"/>
    </xf>
    <xf fontId="24" fillId="32" borderId="10" numFmtId="0" xfId="0" applyFont="1" applyFill="1" applyBorder="1" applyAlignment="1">
      <alignment horizontal="left" vertical="center" wrapText="1"/>
    </xf>
    <xf fontId="0" fillId="32" borderId="10" numFmtId="0" xfId="0" applyFill="1" applyBorder="1" applyAlignment="1">
      <alignment wrapText="1"/>
    </xf>
    <xf fontId="21" fillId="33" borderId="10" numFmtId="0" xfId="0" applyFont="1" applyFill="1" applyBorder="1" applyAlignment="1">
      <alignment horizontal="center" vertical="center" wrapText="1"/>
    </xf>
    <xf fontId="24" fillId="0" borderId="14" numFmtId="0" xfId="0" applyFont="1" applyBorder="1" applyAlignment="1">
      <alignment horizontal="center" vertical="center" wrapText="1"/>
    </xf>
    <xf fontId="24" fillId="32" borderId="15" numFmtId="0" xfId="0" applyFont="1" applyFill="1" applyBorder="1" applyAlignment="1">
      <alignment horizontal="center" vertical="center" wrapText="1"/>
    </xf>
    <xf fontId="24" fillId="32" borderId="16" numFmtId="0" xfId="0" applyFont="1" applyFill="1" applyBorder="1" applyAlignment="1">
      <alignment horizontal="center" vertical="center" wrapText="1"/>
    </xf>
    <xf fontId="24" fillId="32" borderId="0" numFmtId="0" xfId="0" applyFont="1" applyFill="1" applyAlignment="1">
      <alignment horizontal="center" vertical="center" wrapText="1"/>
    </xf>
    <xf fontId="24" fillId="32" borderId="15" numFmtId="2" xfId="0" applyNumberFormat="1" applyFont="1" applyFill="1" applyBorder="1" applyAlignment="1">
      <alignment horizontal="center" vertical="top" wrapText="1"/>
    </xf>
    <xf fontId="24" fillId="32" borderId="16" numFmtId="2" xfId="0" applyNumberFormat="1" applyFont="1" applyFill="1" applyBorder="1" applyAlignment="1">
      <alignment horizontal="center" vertical="top" wrapText="1"/>
    </xf>
    <xf fontId="24" fillId="32" borderId="17" numFmtId="0" xfId="0" applyFont="1" applyFill="1" applyBorder="1" applyAlignment="1">
      <alignment horizontal="center" vertical="top" wrapText="1"/>
    </xf>
    <xf fontId="0" fillId="32" borderId="17" numFmtId="0" xfId="0" applyFill="1" applyBorder="1" applyAlignment="1">
      <alignment wrapText="1"/>
    </xf>
    <xf fontId="21" fillId="32" borderId="18" numFmtId="0" xfId="0" applyFont="1" applyFill="1" applyBorder="1" applyAlignment="1">
      <alignment horizontal="center" vertical="center" wrapText="1"/>
    </xf>
    <xf fontId="24" fillId="0" borderId="19" numFmtId="0" xfId="0" applyFont="1" applyBorder="1" applyAlignment="1">
      <alignment horizontal="center" vertical="center" wrapText="1"/>
    </xf>
    <xf fontId="24" fillId="32" borderId="20" numFmtId="0" xfId="0" applyFont="1" applyFill="1" applyBorder="1" applyAlignment="1">
      <alignment horizontal="center" vertical="center" wrapText="1"/>
    </xf>
    <xf fontId="26" fillId="33" borderId="10" numFmtId="0" xfId="0" applyFont="1" applyFill="1" applyBorder="1" applyAlignment="1">
      <alignment horizontal="center" textRotation="90" vertical="center" wrapText="1"/>
    </xf>
    <xf fontId="24" fillId="32" borderId="19" numFmtId="0" xfId="0" applyFont="1" applyFill="1" applyBorder="1" applyAlignment="1">
      <alignment horizontal="center" vertical="top" wrapText="1"/>
    </xf>
    <xf fontId="21" fillId="32" borderId="20" numFmtId="0" xfId="0" applyFont="1" applyFill="1" applyBorder="1" applyAlignment="1">
      <alignment horizontal="center" vertical="top" wrapText="1"/>
    </xf>
    <xf fontId="21" fillId="32" borderId="21" numFmtId="0" xfId="0" applyFont="1" applyFill="1" applyBorder="1" applyAlignment="1">
      <alignment horizontal="center" vertical="top" wrapText="1"/>
    </xf>
    <xf fontId="21" fillId="32" borderId="10" numFmtId="0" xfId="0" applyFont="1" applyFill="1" applyBorder="1" applyAlignment="1">
      <alignment horizontal="center" vertical="top" wrapText="1"/>
    </xf>
    <xf fontId="21" fillId="0" borderId="0" numFmtId="0" xfId="0" applyFont="1" applyAlignment="1">
      <alignment horizontal="center" vertical="top"/>
    </xf>
    <xf fontId="27" fillId="0" borderId="10" numFmtId="0" xfId="0" applyFont="1" applyBorder="1" applyAlignment="1">
      <alignment horizontal="center" vertical="center" wrapText="1"/>
    </xf>
    <xf fontId="24" fillId="0" borderId="22" numFmtId="0" xfId="0" applyFont="1" applyBorder="1" applyAlignment="1">
      <alignment horizontal="center" vertical="center" wrapText="1"/>
    </xf>
    <xf fontId="28" fillId="0" borderId="10" numFmtId="4" xfId="0" applyNumberFormat="1" applyFont="1" applyBorder="1" applyAlignment="1">
      <alignment horizontal="center" vertical="center" wrapText="1"/>
    </xf>
    <xf fontId="28" fillId="0" borderId="10" numFmtId="2" xfId="0" applyNumberFormat="1" applyFont="1" applyBorder="1" applyAlignment="1">
      <alignment horizontal="center" vertical="center"/>
    </xf>
    <xf fontId="24" fillId="0" borderId="21" numFmtId="2" xfId="0" applyNumberFormat="1" applyFont="1" applyBorder="1" applyAlignment="1">
      <alignment horizontal="center" vertical="center"/>
    </xf>
    <xf fontId="25" fillId="0" borderId="10" numFmtId="4" xfId="0" applyNumberFormat="1" applyFont="1" applyBorder="1" applyAlignment="1">
      <alignment horizontal="center" vertical="center" wrapText="1"/>
    </xf>
    <xf fontId="0" fillId="0" borderId="10" numFmtId="0" xfId="0" applyBorder="1" applyAlignment="1">
      <alignment horizontal="center" wrapText="1"/>
    </xf>
    <xf fontId="21" fillId="32" borderId="0" numFmtId="0" xfId="0" applyFont="1" applyFill="1" applyAlignment="1">
      <alignment horizontal="center" vertical="top"/>
    </xf>
    <xf fontId="29" fillId="0" borderId="17" numFmtId="0" xfId="0" applyFont="1" applyBorder="1" applyAlignment="1">
      <alignment horizontal="left" vertical="center" wrapText="1"/>
    </xf>
    <xf fontId="21" fillId="0" borderId="17" numFmtId="0" xfId="0" applyFont="1" applyBorder="1" applyAlignment="1">
      <alignment horizontal="left" vertical="center" wrapText="1"/>
    </xf>
    <xf fontId="21" fillId="0" borderId="10" numFmtId="0" xfId="0" applyFont="1" applyBorder="1" applyAlignment="1">
      <alignment horizontal="left" vertical="center" wrapText="1"/>
    </xf>
    <xf fontId="25" fillId="32" borderId="10" numFmtId="4" xfId="0" applyNumberFormat="1" applyFont="1" applyFill="1" applyBorder="1" applyAlignment="1">
      <alignment horizontal="center" vertical="center" wrapText="1"/>
    </xf>
    <xf fontId="24" fillId="32" borderId="0" numFmtId="0" xfId="0" applyFont="1" applyFill="1" applyAlignment="1" applyProtection="1">
      <alignment vertical="center"/>
      <protection locked="0"/>
    </xf>
    <xf fontId="22" fillId="32" borderId="0" numFmtId="0" xfId="0" applyFont="1" applyFill="1" applyAlignment="1">
      <alignment horizontal="center" wrapText="1"/>
    </xf>
    <xf fontId="24" fillId="0" borderId="0" numFmtId="0" xfId="0" applyFont="1" applyAlignment="1" applyProtection="1">
      <alignment vertical="center"/>
      <protection locked="0"/>
    </xf>
    <xf fontId="30" fillId="0" borderId="0" numFmtId="0" xfId="0" applyFont="1" applyAlignment="1">
      <alignment horizontal="center" vertical="center"/>
    </xf>
    <xf fontId="28" fillId="0" borderId="23" numFmtId="4" xfId="0" applyNumberFormat="1" applyFont="1" applyBorder="1" applyAlignment="1">
      <alignment horizontal="center" vertical="center"/>
    </xf>
    <xf fontId="28" fillId="0" borderId="23" numFmtId="0" xfId="0" applyFont="1" applyBorder="1" applyAlignment="1">
      <alignment horizontal="center" vertical="center"/>
    </xf>
    <xf fontId="22" fillId="0" borderId="0" numFmtId="0" xfId="0" applyFont="1" applyAlignment="1" applyProtection="1">
      <alignment horizontal="center" vertical="center" wrapText="1"/>
      <protection locked="0"/>
    </xf>
    <xf fontId="23" fillId="0" borderId="0" numFmtId="4" xfId="0" applyNumberFormat="1" applyFont="1" applyAlignment="1" applyProtection="1">
      <alignment horizontal="center" vertical="center" wrapText="1"/>
      <protection locked="0"/>
    </xf>
    <xf fontId="22" fillId="0" borderId="0" numFmtId="4" xfId="0" applyNumberFormat="1" applyFont="1" applyAlignment="1" applyProtection="1">
      <alignment horizontal="left" vertical="center" wrapText="1"/>
      <protection locked="0"/>
    </xf>
    <xf fontId="28" fillId="0" borderId="0" numFmtId="4" xfId="0" applyNumberFormat="1" applyFont="1" applyAlignment="1">
      <alignment horizontal="center" vertical="center"/>
    </xf>
    <xf fontId="28" fillId="0" borderId="0" numFmtId="0" xfId="0" applyFont="1" applyAlignment="1">
      <alignment horizontal="center" vertical="center"/>
    </xf>
    <xf fontId="28" fillId="0" borderId="0" numFmtId="3" xfId="0" applyNumberFormat="1" applyFont="1" applyAlignment="1">
      <alignment horizontal="center" vertical="center"/>
    </xf>
    <xf fontId="23" fillId="0" borderId="0" numFmtId="0" xfId="0" applyFont="1" applyAlignment="1" applyProtection="1">
      <alignment horizontal="center" vertical="center" wrapText="1"/>
      <protection locked="0"/>
    </xf>
    <xf fontId="31" fillId="32" borderId="0" numFmtId="0" xfId="0" applyFont="1" applyFill="1" applyAlignment="1">
      <alignment horizontal="center"/>
    </xf>
    <xf fontId="30" fillId="32" borderId="0" numFmtId="0" xfId="0" applyFont="1" applyFill="1" applyAlignment="1" applyProtection="1">
      <alignment horizontal="left" vertical="center" wrapText="1"/>
      <protection locked="0"/>
    </xf>
    <xf fontId="22" fillId="32" borderId="0" numFmtId="0" xfId="0" applyFont="1" applyFill="1" applyAlignment="1" applyProtection="1">
      <alignment horizontal="left" vertical="center" wrapText="1"/>
      <protection locked="0"/>
    </xf>
    <xf fontId="30" fillId="0" borderId="23" numFmtId="0" xfId="0" applyFont="1" applyBorder="1" applyAlignment="1" applyProtection="1">
      <alignment horizontal="right" vertical="center" wrapText="1"/>
      <protection locked="0"/>
    </xf>
    <xf fontId="30" fillId="0" borderId="23" numFmtId="4" xfId="0" applyNumberFormat="1" applyFont="1" applyBorder="1" applyAlignment="1" applyProtection="1">
      <alignment horizontal="left" vertical="center" wrapText="1"/>
      <protection locked="0"/>
    </xf>
    <xf fontId="30" fillId="0" borderId="23" numFmtId="4" xfId="0" applyNumberFormat="1" applyFont="1" applyBorder="1" applyAlignment="1" applyProtection="1">
      <alignment horizontal="center" vertical="center" wrapText="1"/>
      <protection locked="0"/>
    </xf>
    <xf fontId="30" fillId="0" borderId="23" numFmtId="0" xfId="0" applyFont="1" applyBorder="1" applyAlignment="1" applyProtection="1">
      <alignment horizontal="center" vertical="center" wrapText="1"/>
      <protection locked="0"/>
    </xf>
    <xf fontId="22" fillId="0" borderId="23" numFmtId="4" xfId="0" applyNumberFormat="1" applyFont="1" applyBorder="1" applyAlignment="1" applyProtection="1">
      <alignment horizontal="left" vertical="center" wrapText="1"/>
      <protection locked="0"/>
    </xf>
    <xf fontId="22" fillId="0" borderId="23" numFmtId="4" xfId="0" applyNumberFormat="1" applyFont="1" applyBorder="1" applyAlignment="1" applyProtection="1">
      <alignment horizontal="center" vertical="center" wrapText="1"/>
      <protection locked="0"/>
    </xf>
    <xf fontId="24" fillId="0" borderId="23" numFmtId="4" xfId="0" applyNumberFormat="1" applyFont="1" applyBorder="1" applyAlignment="1" applyProtection="1">
      <alignment vertical="center"/>
      <protection locked="0"/>
    </xf>
    <xf fontId="24" fillId="0" borderId="0" numFmtId="0" xfId="0" applyFont="1" applyAlignment="1" applyProtection="1">
      <alignment horizontal="center" vertical="center" wrapText="1"/>
      <protection locked="0"/>
    </xf>
    <xf fontId="24" fillId="0" borderId="0" numFmtId="2" xfId="0" applyNumberFormat="1" applyFont="1" applyAlignment="1" applyProtection="1">
      <alignment horizontal="center" vertical="center" wrapText="1"/>
      <protection locked="0"/>
    </xf>
    <xf fontId="30" fillId="0" borderId="0" numFmtId="0" xfId="0" applyFont="1" applyAlignment="1" applyProtection="1">
      <alignment horizontal="left" vertical="center" wrapText="1"/>
      <protection locked="0"/>
    </xf>
    <xf fontId="30" fillId="0" borderId="0" numFmtId="0" xfId="0" applyFont="1" applyAlignment="1" applyProtection="1">
      <alignment horizontal="right" vertical="center" wrapText="1"/>
      <protection locked="0"/>
    </xf>
    <xf fontId="22" fillId="0" borderId="0" numFmtId="0" xfId="0" applyFont="1" applyAlignment="1" applyProtection="1">
      <alignment horizontal="left" vertical="center" wrapText="1"/>
      <protection locked="0"/>
    </xf>
    <xf fontId="31" fillId="32" borderId="0" numFmtId="0" xfId="0" applyFont="1" applyFill="1"/>
    <xf fontId="31" fillId="0" borderId="0" numFmtId="0" xfId="0" applyFont="1"/>
    <xf fontId="31" fillId="32" borderId="0" numFmtId="0" xfId="0" applyFont="1" applyFill="1" applyAlignment="1">
      <alignment horizontal="center" vertical="center" wrapText="1"/>
    </xf>
    <xf fontId="31" fillId="32" borderId="23" numFmtId="2" xfId="0" applyNumberFormat="1" applyFont="1" applyFill="1" applyBorder="1" applyAlignment="1">
      <alignment horizontal="center"/>
    </xf>
    <xf fontId="31" fillId="0" borderId="0" numFmtId="0" xfId="0" applyFont="1" applyAlignment="1">
      <alignment horizontal="left" vertical="center" wrapText="1"/>
    </xf>
    <xf fontId="31" fillId="32" borderId="0" numFmtId="4" xfId="0" applyNumberFormat="1" applyFont="1" applyFill="1" applyAlignment="1">
      <alignment horizontal="left" vertical="center"/>
    </xf>
    <xf fontId="31" fillId="32" borderId="0" numFmtId="0" xfId="0" applyFont="1" applyFill="1" applyAlignment="1">
      <alignment horizontal="center" vertical="center"/>
    </xf>
    <xf fontId="31" fillId="32" borderId="0" numFmtId="2" xfId="0" applyNumberFormat="1" applyFont="1" applyFill="1" applyAlignment="1">
      <alignment horizontal="center" vertical="center"/>
    </xf>
    <xf fontId="22" fillId="32" borderId="0" numFmtId="0" xfId="0" applyFont="1" applyFill="1" applyAlignment="1" applyProtection="1">
      <alignment horizontal="center" vertical="center" wrapText="1"/>
      <protection locked="0"/>
    </xf>
    <xf fontId="22" fillId="32" borderId="0" numFmtId="2" xfId="0" applyNumberFormat="1" applyFont="1" applyFill="1" applyAlignment="1" applyProtection="1">
      <alignment horizontal="left" vertical="center" wrapText="1"/>
      <protection locked="0"/>
    </xf>
    <xf fontId="31" fillId="32" borderId="0" numFmtId="2" xfId="0" applyNumberFormat="1" applyFont="1" applyFill="1" applyAlignment="1">
      <alignment horizontal="center"/>
    </xf>
    <xf fontId="31" fillId="0" borderId="0" numFmtId="0" xfId="0" applyFont="1" applyAlignment="1">
      <alignment horizontal="center" vertical="center" wrapText="1"/>
    </xf>
    <xf fontId="31" fillId="0" borderId="0" numFmtId="2" xfId="0" applyNumberFormat="1" applyFont="1" applyAlignment="1">
      <alignment horizontal="center"/>
    </xf>
    <xf fontId="31" fillId="0" borderId="0" numFmtId="4" xfId="0" applyNumberFormat="1" applyFont="1" applyAlignment="1">
      <alignment horizontal="left" vertical="center"/>
    </xf>
    <xf fontId="31" fillId="0" borderId="0" numFmtId="0" xfId="0" applyFont="1" applyAlignment="1">
      <alignment horizontal="center" vertical="center"/>
    </xf>
    <xf fontId="31" fillId="0" borderId="0" numFmtId="2" xfId="0" applyNumberFormat="1" applyFont="1" applyAlignment="1">
      <alignment horizontal="center" vertical="center"/>
    </xf>
    <xf fontId="22" fillId="0" borderId="0" numFmtId="2" xfId="0" applyNumberFormat="1" applyFont="1" applyAlignment="1" applyProtection="1">
      <alignment horizontal="left" vertical="center" wrapText="1"/>
      <protection locked="0"/>
    </xf>
    <xf fontId="31" fillId="32" borderId="0" numFmtId="0" xfId="0" applyFont="1" applyFill="1" applyAlignment="1">
      <alignment horizontal="left" vertical="top" wrapText="1"/>
    </xf>
    <xf fontId="30" fillId="32" borderId="0" numFmtId="0" xfId="0" applyFont="1" applyFill="1" applyAlignment="1">
      <alignment horizontal="center" wrapText="1"/>
    </xf>
    <xf fontId="30" fillId="32" borderId="0" numFmtId="0" xfId="0" applyFont="1" applyFill="1" applyAlignment="1">
      <alignment horizontal="center"/>
    </xf>
    <xf fontId="0" fillId="32" borderId="0" numFmtId="0" xfId="0" applyFill="1"/>
    <xf fontId="30" fillId="0" borderId="23" numFmtId="4" xfId="0" applyNumberFormat="1" applyFont="1" applyBorder="1" applyAlignment="1">
      <alignment horizontal="center" vertical="center"/>
    </xf>
    <xf fontId="22" fillId="0" borderId="0" numFmtId="4" xfId="0" applyNumberFormat="1" applyFont="1" applyAlignment="1" applyProtection="1">
      <alignment horizontal="center" vertical="center" wrapText="1"/>
      <protection locked="0"/>
    </xf>
    <xf fontId="22" fillId="0" borderId="0" numFmtId="4" xfId="0" applyNumberFormat="1" applyFont="1" applyAlignment="1" applyProtection="1">
      <alignment horizontal="left" vertical="center"/>
      <protection locked="0"/>
    </xf>
    <xf fontId="22" fillId="0" borderId="0" numFmtId="3" xfId="0" applyNumberFormat="1" applyFont="1" applyAlignment="1" applyProtection="1">
      <alignment horizontal="center" vertical="center"/>
      <protection locked="0"/>
    </xf>
    <xf fontId="25" fillId="0" borderId="0" numFmtId="4" xfId="0" applyNumberFormat="1" applyFont="1" applyAlignment="1" applyProtection="1">
      <alignment horizontal="center" vertical="center" wrapText="1"/>
      <protection locked="0"/>
    </xf>
    <xf fontId="25" fillId="0" borderId="0" numFmtId="0" xfId="0" applyFont="1" applyAlignment="1" applyProtection="1">
      <alignment horizontal="center" vertical="center" wrapText="1"/>
      <protection locked="0"/>
    </xf>
    <xf fontId="30" fillId="0" borderId="0" numFmtId="4" xfId="0" applyNumberFormat="1" applyFont="1" applyAlignment="1">
      <alignment horizontal="center" vertical="center"/>
    </xf>
    <xf fontId="30" fillId="0" borderId="0" numFmtId="3" xfId="0" applyNumberFormat="1" applyFont="1" applyAlignment="1">
      <alignment horizontal="center" vertical="center"/>
    </xf>
  </cellXfs>
  <cellStyles count="49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Гиперссылка" xfId="28" builtinId="8"/>
    <cellStyle name="Денежный" xfId="29" builtinId="4"/>
    <cellStyle name="Денежный [0]" xfId="30" builtinId="7"/>
    <cellStyle name="Заголовок 1" xfId="31" builtinId="16"/>
    <cellStyle name="Заголовок 2" xfId="32" builtinId="17"/>
    <cellStyle name="Заголовок 3" xfId="33" builtinId="18"/>
    <cellStyle name="Заголовок 4" xfId="34" builtinId="19"/>
    <cellStyle name="Итог" xfId="35" builtinId="25"/>
    <cellStyle name="Контрольная ячейка" xfId="36" builtinId="23"/>
    <cellStyle name="Название" xfId="37" builtinId="15"/>
    <cellStyle name="Нейтральный" xfId="38" builtinId="28"/>
    <cellStyle name="Обычный" xfId="0" builtinId="0"/>
    <cellStyle name="Открывавшаяся гиперссылка" xfId="39" builtinId="9"/>
    <cellStyle name="Плохой" xfId="40" builtinId="27"/>
    <cellStyle name="Пояснение" xfId="41" builtinId="53"/>
    <cellStyle name="Примечание" xfId="42" builtinId="10"/>
    <cellStyle name="Процентный" xfId="43" builtinId="5"/>
    <cellStyle name="Связанная ячейка" xfId="44" builtinId="24"/>
    <cellStyle name="Текст предупреждения" xfId="45" builtinId="11"/>
    <cellStyle name="Финансовый" xfId="46" builtinId="3"/>
    <cellStyle name="Финансовый [0]" xfId="47" builtinId="6"/>
    <cellStyle name="Хороший" xfId="48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3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8</xdr:col>
      <xdr:colOff>0</xdr:colOff>
      <xdr:row>6</xdr:row>
      <xdr:rowOff>951680</xdr:rowOff>
    </xdr:from>
    <xdr:to>
      <xdr:col>9</xdr:col>
      <xdr:colOff>17710</xdr:colOff>
      <xdr:row>6</xdr:row>
      <xdr:rowOff>1306673</xdr:rowOff>
    </xdr:to>
    <xdr:pic>
      <xdr:nvPicPr>
        <xdr:cNvPr id="3425" name="Picture 1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7</xdr:col>
      <xdr:colOff>18611</xdr:colOff>
      <xdr:row>6</xdr:row>
      <xdr:rowOff>921468</xdr:rowOff>
    </xdr:from>
    <xdr:to>
      <xdr:col>7</xdr:col>
      <xdr:colOff>772836</xdr:colOff>
      <xdr:row>6</xdr:row>
      <xdr:rowOff>1367097</xdr:rowOff>
    </xdr:to>
    <xdr:pic>
      <xdr:nvPicPr>
        <xdr:cNvPr id="3426" name="Picture 2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9</xdr:col>
      <xdr:colOff>481924</xdr:colOff>
      <xdr:row>6</xdr:row>
      <xdr:rowOff>1200931</xdr:rowOff>
    </xdr:from>
    <xdr:to>
      <xdr:col>12</xdr:col>
      <xdr:colOff>498108</xdr:colOff>
      <xdr:row>6</xdr:row>
      <xdr:rowOff>1555922</xdr:rowOff>
    </xdr:to>
    <xdr:pic>
      <xdr:nvPicPr>
        <xdr:cNvPr id="3427" name="Picture 5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9</xdr:col>
      <xdr:colOff>714375</xdr:colOff>
      <xdr:row>6</xdr:row>
      <xdr:rowOff>649560</xdr:rowOff>
    </xdr:from>
    <xdr:to>
      <xdr:col>9</xdr:col>
      <xdr:colOff>761116</xdr:colOff>
      <xdr:row>6</xdr:row>
      <xdr:rowOff>868598</xdr:rowOff>
    </xdr:to>
    <xdr:pic>
      <xdr:nvPicPr>
        <xdr:cNvPr id="3428" name="Picture 6"/>
        <xdr:cNvPicPr>
          <a:picLocks noChangeAspect="1"/>
        </xdr:cNvPicPr>
      </xdr:nvPicPr>
      <xdr:blipFill>
        <a:blip r:embed="rId4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topLeftCell="A10" zoomScale="85" workbookViewId="0">
      <selection activeCell="E3" activeCellId="0" sqref="E3:N3"/>
    </sheetView>
  </sheetViews>
  <sheetFormatPr baseColWidth="8" defaultRowHeight="12.75" customHeight="1"/>
  <cols>
    <col customWidth="1" min="1" max="1" style="1" width="32.710900000000002"/>
    <col customWidth="1" min="2" max="2" style="2" width="12.710900000000001"/>
    <col customWidth="1" min="3" max="3" style="1" width="12.425800000000001"/>
    <col customWidth="1" min="4" max="4" style="2" width="11.5703"/>
    <col customWidth="1" min="5" max="5" style="1" width="12"/>
    <col customWidth="1" min="6" max="6" style="1" width="11.710900000000001"/>
    <col customWidth="1" min="7" max="7" style="1" width="17.2852"/>
    <col customWidth="1" min="8" max="8" style="1" width="12.710900000000001"/>
    <col customWidth="1" min="9" max="9" style="1" width="20.2852"/>
    <col customWidth="1" min="10" max="10" style="1" width="10.855499999999999"/>
    <col customWidth="1" min="11" max="11" style="1" width="11"/>
    <col customWidth="1" min="12" max="12" style="1" width="9.7109400000000008"/>
    <col customWidth="1" min="13" max="13" style="1" width="4.2851600000000003"/>
    <col customWidth="1" min="14" max="14" style="1" width="9.5703099999999992"/>
    <col customWidth="1" min="15" max="257" style="1" width="9.1406200000000002"/>
  </cols>
  <sheetData>
    <row r="1" ht="42.600000000000001" customHeight="1">
      <c r="B1" s="3"/>
      <c r="C1" s="4"/>
      <c r="D1" s="5"/>
      <c r="E1" s="4"/>
      <c r="F1" s="4"/>
      <c r="G1" s="6"/>
      <c r="H1" s="6"/>
      <c r="I1" s="6"/>
      <c r="J1" s="7"/>
      <c r="K1" s="7"/>
      <c r="L1" s="7"/>
      <c r="M1" s="7"/>
      <c r="N1" s="7"/>
    </row>
    <row r="2" ht="18" customHeight="1">
      <c r="B2" s="8"/>
      <c r="C2" s="9"/>
      <c r="D2" s="10" t="s">
        <v>0</v>
      </c>
      <c r="E2" s="10"/>
      <c r="F2" s="10"/>
      <c r="G2" s="10"/>
      <c r="H2" s="10"/>
      <c r="I2" s="10"/>
      <c r="J2" s="10"/>
      <c r="K2" s="10"/>
      <c r="L2" s="10"/>
    </row>
    <row r="3" ht="32.450000000000003" customHeight="1">
      <c r="A3" s="11" t="s">
        <v>1</v>
      </c>
      <c r="B3" s="11"/>
      <c r="C3" s="11"/>
      <c r="D3" s="11"/>
      <c r="E3" s="12" t="s">
        <v>2</v>
      </c>
      <c r="F3" s="13"/>
      <c r="G3" s="13"/>
      <c r="H3" s="13"/>
      <c r="I3" s="13"/>
      <c r="J3" s="13"/>
      <c r="K3" s="14"/>
      <c r="L3" s="14"/>
      <c r="M3" s="14"/>
      <c r="N3" s="15"/>
    </row>
    <row r="4" ht="33" customHeight="1">
      <c r="A4" s="11" t="s">
        <v>3</v>
      </c>
      <c r="B4" s="11"/>
      <c r="C4" s="11"/>
      <c r="D4" s="11"/>
      <c r="E4" s="16" t="s">
        <v>4</v>
      </c>
      <c r="F4" s="16"/>
      <c r="G4" s="16"/>
      <c r="H4" s="16"/>
      <c r="I4" s="16"/>
      <c r="J4" s="16"/>
      <c r="K4" s="17"/>
      <c r="L4" s="17"/>
      <c r="M4" s="17"/>
      <c r="N4" s="17"/>
    </row>
    <row r="5" ht="21" customHeight="1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ht="47.450000000000003" customHeight="1">
      <c r="A6" s="18" t="s">
        <v>6</v>
      </c>
      <c r="B6" s="19" t="s">
        <v>7</v>
      </c>
      <c r="C6" s="20" t="s">
        <v>8</v>
      </c>
      <c r="D6" s="21" t="s">
        <v>9</v>
      </c>
      <c r="E6" s="22"/>
      <c r="F6" s="22"/>
      <c r="G6" s="23" t="s">
        <v>10</v>
      </c>
      <c r="H6" s="23"/>
      <c r="I6" s="24"/>
      <c r="J6" s="25" t="s">
        <v>11</v>
      </c>
      <c r="K6" s="26"/>
      <c r="L6" s="26"/>
      <c r="M6" s="26"/>
      <c r="N6" s="26"/>
    </row>
    <row r="7" ht="152.25" customHeight="1">
      <c r="A7" s="27"/>
      <c r="B7" s="28"/>
      <c r="C7" s="29"/>
      <c r="D7" s="30" t="s">
        <v>12</v>
      </c>
      <c r="E7" s="30" t="s">
        <v>13</v>
      </c>
      <c r="F7" s="30" t="s">
        <v>14</v>
      </c>
      <c r="G7" s="31" t="s">
        <v>15</v>
      </c>
      <c r="H7" s="32" t="s">
        <v>16</v>
      </c>
      <c r="I7" s="33" t="s">
        <v>17</v>
      </c>
      <c r="J7" s="34" t="s">
        <v>18</v>
      </c>
      <c r="K7" s="17"/>
      <c r="L7" s="17"/>
      <c r="M7" s="17"/>
      <c r="N7" s="17"/>
    </row>
    <row r="8" s="35" customFormat="1" ht="48" customHeight="1">
      <c r="A8" s="36" t="s">
        <v>19</v>
      </c>
      <c r="B8" s="18">
        <v>0.68200000000000005</v>
      </c>
      <c r="C8" s="37">
        <v>3</v>
      </c>
      <c r="D8" s="38">
        <v>17050</v>
      </c>
      <c r="E8" s="38">
        <v>34100</v>
      </c>
      <c r="F8" s="38">
        <v>27280</v>
      </c>
      <c r="G8" s="38">
        <f>(D8+E8+F8)/3</f>
        <v>26143.330000000002</v>
      </c>
      <c r="H8" s="39">
        <f>SQRT((POWER(D8-G8,2)+POWER(E8-G8,2)+POWER(F8-G8,2))/(C8-1))</f>
        <v>8581.6499999999996</v>
      </c>
      <c r="I8" s="40">
        <f>H8/G8*100</f>
        <v>32.829999999999998</v>
      </c>
      <c r="J8" s="41">
        <f>G8*B8</f>
        <v>17829.75</v>
      </c>
      <c r="K8" s="42"/>
      <c r="L8" s="42"/>
      <c r="M8" s="42"/>
      <c r="N8" s="42"/>
    </row>
    <row r="9" s="43" customFormat="1" ht="17.25" customHeight="1">
      <c r="A9" s="44" t="s">
        <v>20</v>
      </c>
      <c r="B9" s="45"/>
      <c r="C9" s="46"/>
      <c r="D9" s="46"/>
      <c r="E9" s="46"/>
      <c r="F9" s="46"/>
      <c r="G9" s="46"/>
      <c r="H9" s="46"/>
      <c r="I9" s="46"/>
      <c r="J9" s="47">
        <f>SUM(J8:N8)</f>
        <v>17829.75</v>
      </c>
      <c r="K9" s="47"/>
      <c r="L9" s="47"/>
      <c r="M9" s="47"/>
      <c r="N9" s="47"/>
    </row>
    <row r="10" s="48" customFormat="1" ht="34.149999999999999" customHeight="1">
      <c r="A10" s="49" t="s">
        <v>21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</row>
    <row r="11" s="48" customFormat="1" ht="29.25" customHeight="1">
      <c r="A11" s="6" t="s">
        <v>22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="48" customFormat="1" ht="18" customHeight="1">
      <c r="A12" s="49" t="s">
        <v>23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</row>
    <row r="13" s="50" customFormat="1" ht="23.25" customHeight="1">
      <c r="A13" s="51" t="s">
        <v>24</v>
      </c>
      <c r="B13" s="51"/>
      <c r="C13" s="52">
        <f>D8</f>
        <v>17050</v>
      </c>
      <c r="D13" s="53" t="s">
        <v>25</v>
      </c>
      <c r="E13" s="52">
        <f>E8</f>
        <v>34100</v>
      </c>
      <c r="F13" s="53" t="s">
        <v>25</v>
      </c>
      <c r="G13" s="52">
        <f>F8</f>
        <v>27280</v>
      </c>
      <c r="H13" s="54" t="s">
        <v>26</v>
      </c>
      <c r="I13" s="55">
        <f>G8</f>
        <v>26143.330000000002</v>
      </c>
      <c r="J13" s="56" t="s">
        <v>27</v>
      </c>
    </row>
    <row r="14" s="50" customFormat="1" ht="23.25" customHeight="1">
      <c r="A14" s="51"/>
      <c r="B14" s="51"/>
      <c r="C14" s="57"/>
      <c r="D14" s="58"/>
      <c r="E14" s="59">
        <f>C8</f>
        <v>3</v>
      </c>
      <c r="F14" s="58"/>
      <c r="G14" s="57"/>
      <c r="H14" s="54"/>
      <c r="I14" s="60"/>
      <c r="J14" s="56"/>
    </row>
    <row r="15" s="48" customFormat="1" ht="16.5" customHeight="1">
      <c r="A15" s="61" t="s">
        <v>28</v>
      </c>
      <c r="B15" s="61"/>
      <c r="C15" s="61"/>
      <c r="D15" s="61"/>
      <c r="E15" s="62"/>
      <c r="F15" s="63"/>
      <c r="G15" s="63"/>
      <c r="H15" s="63"/>
      <c r="I15" s="63"/>
      <c r="J15" s="63"/>
    </row>
    <row r="16" s="50" customFormat="1" ht="18.75" customHeight="1">
      <c r="A16" s="51" t="s">
        <v>29</v>
      </c>
      <c r="B16" s="51"/>
      <c r="C16" s="64" t="s">
        <v>30</v>
      </c>
      <c r="D16" s="65">
        <f>D8</f>
        <v>17050</v>
      </c>
      <c r="E16" s="66">
        <f>I13*-1</f>
        <v>-26143.330000000002</v>
      </c>
      <c r="F16" s="67" t="s">
        <v>31</v>
      </c>
      <c r="G16" s="68">
        <f>E8</f>
        <v>34100</v>
      </c>
      <c r="H16" s="69">
        <f>I13*-1</f>
        <v>-26143.330000000002</v>
      </c>
      <c r="I16" s="67" t="s">
        <v>31</v>
      </c>
      <c r="J16" s="69">
        <f>F8</f>
        <v>27280</v>
      </c>
      <c r="K16" s="70">
        <f>I13*-1</f>
        <v>-26143.330000000002</v>
      </c>
      <c r="L16" s="67" t="s">
        <v>32</v>
      </c>
      <c r="M16" s="71" t="s">
        <v>26</v>
      </c>
      <c r="N16" s="72">
        <f>H8</f>
        <v>8581.6499999999996</v>
      </c>
    </row>
    <row r="17" s="50" customFormat="1" ht="18.75" customHeight="1">
      <c r="A17" s="51"/>
      <c r="B17" s="51"/>
      <c r="C17" s="73"/>
      <c r="D17" s="73"/>
      <c r="E17" s="73"/>
      <c r="F17" s="74">
        <f>C8</f>
        <v>3</v>
      </c>
      <c r="G17" s="54" t="s">
        <v>33</v>
      </c>
      <c r="H17" s="75">
        <v>1</v>
      </c>
      <c r="I17" s="75"/>
      <c r="J17" s="75"/>
      <c r="M17" s="71"/>
      <c r="N17" s="71"/>
    </row>
    <row r="18" s="48" customFormat="1" ht="18" customHeight="1">
      <c r="A18" s="76" t="s">
        <v>34</v>
      </c>
      <c r="B18" s="77"/>
      <c r="C18" s="62"/>
      <c r="D18" s="73"/>
      <c r="E18" s="62"/>
      <c r="F18" s="62"/>
      <c r="G18" s="63"/>
      <c r="H18" s="63"/>
      <c r="I18" s="63"/>
      <c r="J18" s="63"/>
    </row>
    <row r="19" s="48" customFormat="1" ht="12.75" customHeight="1">
      <c r="A19" s="76"/>
      <c r="B19" s="77"/>
      <c r="C19" s="62"/>
      <c r="D19" s="73"/>
      <c r="E19" s="62"/>
      <c r="F19" s="62"/>
      <c r="G19" s="63"/>
      <c r="H19" s="63"/>
      <c r="I19" s="63"/>
      <c r="J19" s="63"/>
    </row>
    <row r="20" s="48" customFormat="1" ht="14.25" customHeight="1">
      <c r="A20" s="78" t="s">
        <v>35</v>
      </c>
      <c r="B20" s="78"/>
      <c r="C20" s="79">
        <f>H8</f>
        <v>8581.6499999999996</v>
      </c>
      <c r="D20" s="80" t="s">
        <v>36</v>
      </c>
      <c r="E20" s="81">
        <v>100</v>
      </c>
      <c r="F20" s="82" t="s">
        <v>26</v>
      </c>
      <c r="G20" s="83">
        <f>I8</f>
        <v>32.829999999999998</v>
      </c>
      <c r="H20" s="84" t="s">
        <v>37</v>
      </c>
      <c r="I20" s="85"/>
      <c r="J20" s="63"/>
    </row>
    <row r="21" s="48" customFormat="1" ht="14.25" customHeight="1">
      <c r="A21" s="78"/>
      <c r="B21" s="78"/>
      <c r="C21" s="86">
        <f>G8</f>
        <v>26143.330000000002</v>
      </c>
      <c r="D21" s="80"/>
      <c r="E21" s="81"/>
      <c r="F21" s="82"/>
      <c r="G21" s="83"/>
      <c r="H21" s="84"/>
      <c r="I21" s="85"/>
      <c r="J21" s="63"/>
    </row>
    <row r="22" s="50" customFormat="1" ht="14.25" customHeight="1">
      <c r="A22" s="87"/>
      <c r="B22" s="87"/>
      <c r="C22" s="88"/>
      <c r="D22" s="80"/>
      <c r="E22" s="89"/>
      <c r="F22" s="90"/>
      <c r="G22" s="91"/>
      <c r="H22" s="54"/>
      <c r="I22" s="92"/>
      <c r="J22" s="75"/>
    </row>
    <row r="23" s="48" customFormat="1" ht="33.600000000000001" customHeight="1">
      <c r="A23" s="93" t="s">
        <v>38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</row>
    <row r="24" s="48" customFormat="1" ht="15" customHeight="1">
      <c r="A24" s="9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</row>
    <row r="25" s="48" customFormat="1" ht="15" customHeight="1">
      <c r="A25" s="95" t="s">
        <v>39</v>
      </c>
      <c r="B25" s="95"/>
      <c r="C25" s="95"/>
      <c r="D25" s="95"/>
      <c r="E25" s="96"/>
      <c r="F25" s="96"/>
      <c r="G25" s="63"/>
      <c r="H25" s="63"/>
      <c r="I25" s="63"/>
      <c r="J25" s="63"/>
    </row>
    <row r="26" s="50" customFormat="1" ht="18.75" customHeight="1">
      <c r="A26" s="51" t="s">
        <v>40</v>
      </c>
      <c r="B26" s="51"/>
      <c r="C26" s="97">
        <f>D8</f>
        <v>17050</v>
      </c>
      <c r="D26" s="53" t="s">
        <v>25</v>
      </c>
      <c r="E26" s="97">
        <f>E8</f>
        <v>34100</v>
      </c>
      <c r="F26" s="53" t="s">
        <v>25</v>
      </c>
      <c r="G26" s="69">
        <f>F8</f>
        <v>27280</v>
      </c>
      <c r="H26" s="54" t="s">
        <v>26</v>
      </c>
      <c r="I26" s="98">
        <f>G8</f>
        <v>26143.330000000002</v>
      </c>
      <c r="J26" s="99" t="s">
        <v>41</v>
      </c>
      <c r="K26" s="100">
        <f>B8</f>
        <v>1</v>
      </c>
      <c r="L26" s="101">
        <f>J8</f>
        <v>17829.75</v>
      </c>
      <c r="M26" s="102"/>
    </row>
    <row r="27" s="50" customFormat="1" ht="18.75" customHeight="1">
      <c r="A27" s="51"/>
      <c r="B27" s="51"/>
      <c r="C27" s="103"/>
      <c r="D27" s="58"/>
      <c r="E27" s="104">
        <f>C8</f>
        <v>3</v>
      </c>
      <c r="F27" s="58"/>
      <c r="G27" s="98"/>
      <c r="H27" s="54"/>
      <c r="I27" s="54"/>
      <c r="J27" s="99"/>
      <c r="K27" s="100"/>
      <c r="L27" s="102"/>
      <c r="M27" s="102"/>
    </row>
    <row r="28" s="50" customFormat="1" ht="18" customHeight="1">
      <c r="A28" s="8" t="s">
        <v>42</v>
      </c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="50" customFormat="1" ht="57.600000000000001" customHeight="1">
      <c r="A29" s="87" t="s">
        <v>43</v>
      </c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</row>
    <row r="30" s="50" customFormat="1" ht="24" customHeight="1">
      <c r="N30" s="87"/>
    </row>
    <row r="31" s="2" customFormat="1" ht="39" customHeight="1"/>
  </sheetData>
  <mergeCells count="45">
    <mergeCell ref="J1:N1"/>
    <mergeCell ref="D2:L2"/>
    <mergeCell ref="A3:D3"/>
    <mergeCell ref="E3:N3"/>
    <mergeCell ref="A4:D4"/>
    <mergeCell ref="E4:N4"/>
    <mergeCell ref="A5:N5"/>
    <mergeCell ref="A6:A7"/>
    <mergeCell ref="B6:B7"/>
    <mergeCell ref="C6:C7"/>
    <mergeCell ref="D6:F6"/>
    <mergeCell ref="G6:I6"/>
    <mergeCell ref="J6:N6"/>
    <mergeCell ref="J7:N7"/>
    <mergeCell ref="J8:N8"/>
    <mergeCell ref="A9:I9"/>
    <mergeCell ref="J9:N9"/>
    <mergeCell ref="A10:N10"/>
    <mergeCell ref="A11:N11"/>
    <mergeCell ref="A12:N12"/>
    <mergeCell ref="A13:B14"/>
    <mergeCell ref="H13:H14"/>
    <mergeCell ref="I13:I14"/>
    <mergeCell ref="J13:J14"/>
    <mergeCell ref="A15:D15"/>
    <mergeCell ref="A16:B17"/>
    <mergeCell ref="M16:M17"/>
    <mergeCell ref="N16:N17"/>
    <mergeCell ref="A20:B21"/>
    <mergeCell ref="D20:D21"/>
    <mergeCell ref="E20:E21"/>
    <mergeCell ref="F20:F21"/>
    <mergeCell ref="G20:G21"/>
    <mergeCell ref="H20:H21"/>
    <mergeCell ref="A23:N23"/>
    <mergeCell ref="A24:N24"/>
    <mergeCell ref="A25:D25"/>
    <mergeCell ref="A26:B27"/>
    <mergeCell ref="H26:H27"/>
    <mergeCell ref="I26:I27"/>
    <mergeCell ref="J26:J27"/>
    <mergeCell ref="K26:K27"/>
    <mergeCell ref="L26:M27"/>
    <mergeCell ref="A28:K28"/>
    <mergeCell ref="A29:N29"/>
  </mergeCells>
  <printOptions headings="0" gridLines="0"/>
  <pageMargins left="0.70866099999999987" right="0.70866099999999987" top="0.748031" bottom="0.35433099999999995" header="0.31496099999999999" footer="0.31496099999999999"/>
  <pageSetup paperSize="9" scale="73" firstPageNumber="0" fitToWidth="1" fitToHeight="2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revision>1</cp:revision>
  <dcterms:created xsi:type="dcterms:W3CDTF">2014-02-03T17:42:00Z</dcterms:created>
  <dcterms:modified xsi:type="dcterms:W3CDTF">2026-07-21T05:06:47Z</dcterms:modified>
  <cp:version>983040</cp:version>
</cp:coreProperties>
</file>