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300" windowHeight="6570"/>
  </bookViews>
  <sheets>
    <sheet name="таблица " sheetId="2" r:id="rId1"/>
    <sheet name="Лист1" sheetId="3" r:id="rId2"/>
  </sheets>
  <definedNames>
    <definedName name="_xlnm.Print_Titles" localSheetId="0">'таблица '!$10:$13</definedName>
    <definedName name="_xlnm.Print_Area" localSheetId="0">'таблица '!$A$1:$R$29</definedName>
  </definedNames>
  <calcPr calcId="145621"/>
</workbook>
</file>

<file path=xl/calcChain.xml><?xml version="1.0" encoding="utf-8"?>
<calcChain xmlns="http://schemas.openxmlformats.org/spreadsheetml/2006/main">
  <c r="H18" i="2" l="1"/>
  <c r="H19" i="2"/>
  <c r="H20" i="2"/>
  <c r="L15" i="2" l="1"/>
  <c r="J15" i="2"/>
  <c r="O15" i="2" s="1"/>
  <c r="P15" i="2" s="1"/>
  <c r="Q15" i="2" s="1"/>
  <c r="R15" i="2" s="1"/>
  <c r="J18" i="2"/>
  <c r="O18" i="2" s="1"/>
  <c r="P18" i="2" s="1"/>
  <c r="Q18" i="2" s="1"/>
  <c r="R18" i="2" s="1"/>
  <c r="L18" i="2"/>
  <c r="M15" i="2" l="1"/>
  <c r="M18" i="2"/>
</calcChain>
</file>

<file path=xl/sharedStrings.xml><?xml version="1.0" encoding="utf-8"?>
<sst xmlns="http://schemas.openxmlformats.org/spreadsheetml/2006/main" count="90" uniqueCount="78">
  <si>
    <t>2. Используемый метод определения НМЦК с обоснованием:</t>
  </si>
  <si>
    <t>3. Расчет НМЦК:</t>
  </si>
  <si>
    <t>Наименование товаров, работ, услуг (ТРУ)</t>
  </si>
  <si>
    <t>Основные характеристики объекта закупки</t>
  </si>
  <si>
    <t>Единица измерения по ОКЕИ (условное обозначение)</t>
  </si>
  <si>
    <t>Количество (v)</t>
  </si>
  <si>
    <t>Источники ценовой информации (ИЦИ)</t>
  </si>
  <si>
    <t>Однородность совокупности значений выявленных цен, используемых в расчете НМЦК</t>
  </si>
  <si>
    <t>Цена, руб.*</t>
  </si>
  <si>
    <t>№ п.п.</t>
  </si>
  <si>
    <t>Реквизиты ИЦИ</t>
  </si>
  <si>
    <t>Цена за ед.изм., руб. (цi)</t>
  </si>
  <si>
    <t>Средняя арифметическая величина цены единицы товара, работы, услуги (&lt;ц&gt;)</t>
  </si>
  <si>
    <t>Кол-во значений цены за ед.изм. ТРУ (n)</t>
  </si>
  <si>
    <t>Среднее квадратичное отклонение (σ)</t>
  </si>
  <si>
    <t>Коэффициент вариации (V)</t>
  </si>
  <si>
    <t>Совокупность значений</t>
  </si>
  <si>
    <t xml:space="preserve">НМЦК рын. </t>
  </si>
  <si>
    <t>Цена за единицу изм. (руб.)</t>
  </si>
  <si>
    <t>Цена за единицу изм. с округлением до сотых долей после запятой (руб.)</t>
  </si>
  <si>
    <t>НМЦК рын. с учетом округления цены за единицу (руб.)</t>
  </si>
  <si>
    <t>V&gt;33% - неоднородная 
V&lt;33% - однородная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</si>
  <si>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</si>
  <si>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</si>
  <si>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</si>
  <si>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</si>
  <si>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</si>
  <si>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</si>
  <si>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</si>
  <si>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</si>
  <si>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</si>
  <si>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</si>
  <si>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</si>
  <si>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</si>
  <si>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</si>
  <si>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3</t>
  </si>
  <si>
    <t>однородная</t>
  </si>
  <si>
    <t>17  (набивать вручную)</t>
  </si>
  <si>
    <t>Профилактические работы (ТО):</t>
  </si>
  <si>
    <t>Ремонтные работы :</t>
  </si>
  <si>
    <t>Ремонт узла термозакрепления</t>
  </si>
  <si>
    <t>Ремонт узла подачи, транспортировки бумаги</t>
  </si>
  <si>
    <t xml:space="preserve"> Kyocera TaskAlfa 180/181, 2126, 1500, 1650, 5550. Canon NP6512, IR1800, IR2800, NP6171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</si>
  <si>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</si>
  <si>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Российской Федерации, установленного ЦБ РФ и используемого при оплате контракте - не применяется </t>
  </si>
  <si>
    <t>1. Предмет закупки:</t>
  </si>
  <si>
    <t>Код продукции по ОКПД 2/КТРУ</t>
  </si>
  <si>
    <t>НМЦК при использовании метода сопоставимых рынорчных цен (анализ рынка). При использовании метода применены коммерческие предложения, поступившие в Управление по запросу.</t>
  </si>
  <si>
    <t>№</t>
  </si>
  <si>
    <t>Бензин автомобильный</t>
  </si>
  <si>
    <t>Обоснование начальных (максимальных) цен единицы товара и максимального значения цены контракта</t>
  </si>
  <si>
    <t>формула цены и максимальное значение цены контракта</t>
  </si>
  <si>
    <t>Метод сопоставимых рыночных цен (анализа рынка), коммерческие предложения;</t>
  </si>
  <si>
    <t>в соответствии с проектом контракта</t>
  </si>
  <si>
    <t>19.20.21.100</t>
  </si>
  <si>
    <t>л</t>
  </si>
  <si>
    <t>Бензин автомобильный АИ-92</t>
  </si>
  <si>
    <t>Бензин автомобильный АИ-95</t>
  </si>
  <si>
    <t>Максимальное значение цены контракта составляет:</t>
  </si>
  <si>
    <t>Максимальное значение цены Контракта устанавливается в рублях, и определяется на весь срок исполнения Контракта.</t>
  </si>
  <si>
    <t>Формула цены Контракта</t>
  </si>
  <si>
    <t>Цена Контракта (ЦК) рассчитывается по следующей формуле:</t>
  </si>
  <si>
    <t>где,</t>
  </si>
  <si>
    <t>ЦК – цена Контракта, определённая с использованием настоящей формулы, которая не может превышать максимальное значение цены Контракта (ЦК ≤ЦК max);</t>
  </si>
  <si>
    <t>Цi – отпускная цена Поставщика за единицу поставляемого Товара на момент поставки, но не более цены за 1 литр указанной в Спецификации;</t>
  </si>
  <si>
    <t>Vi – объём поставляемого Товара в рамках одной поставки;</t>
  </si>
  <si>
    <t>i – начальное значение (индекс суммирования), который равен значению суммируемых величин (Цi Vi) за месяц (период) поставки Товара;</t>
  </si>
  <si>
    <t>n – конечное значение (диапазон суммирования), которое равно значению суммируемых величин за количество периодов поставки, используемому при расчёте.</t>
  </si>
  <si>
    <t>В соответствии с ч. 2 ст. 34 Федерального закона от 05.04.2013 № 44-ФЗ «О контрактной системе в сфере закупок товаров, работ, услуг для обеспечения государственных и муниципальных нужд» и постановлением Правительства РФ от 13.01.2014 № 19 «Об установлении случаев, в которых при заключении контракта в извещении о закупке указываются формула цены и максимальное значение цены контракта» Заказчик оплачивает стоимость Товара по формуле цены контракта, в пределах цены контракта.</t>
  </si>
  <si>
    <r>
      <rPr>
        <sz val="11"/>
        <rFont val="Times New Roman"/>
        <family val="1"/>
        <charset val="204"/>
      </rPr>
      <t>1. Количество поставляемого товара: Невозможно определить объем поставляемого товара. В соответствии с ч. 24 ст. 22 Закона № 44-ФЗ оплата поставленного товара осуществляется по цене единицы товара</t>
    </r>
    <r>
      <rPr>
        <sz val="7"/>
        <color rgb="FF000000"/>
        <rFont val="Tahoma"/>
        <family val="2"/>
        <charset val="204"/>
      </rPr>
      <t xml:space="preserve"> </t>
    </r>
    <r>
      <rPr>
        <sz val="11"/>
        <rFont val="Times New Roman"/>
        <family val="1"/>
        <charset val="204"/>
      </rPr>
      <t>исходя из количества товара, поставка которого будет осуществлена в ходе исполнения контракта, но в размере, не превышающем максимального значения цены контракта.</t>
    </r>
  </si>
  <si>
    <t>2. Качество и безопасность поставляемого Товара: Качество и безопасность поставляемого Товара должны соответствовать требованиям действующего законодательства и условиям Контракта, в том числе: Постановлению Правительства РФ от 27 февраля 2008 г. N 118 Об утверждении технического регламента "О требованиях к автомобильному и авиационному бензину, дизельному и судовому топливу, топливу для реактивных двигателей и топочному мазуту", Решению Комиссии Таможенного союза от 18 октября 2011 г. N 826 «О принятии технического регламента "О требованиях к автомобильному и авиационному бензину, дизельному и судовому топливу, топливу для реактивных двигателей и мазуту", а также ГОСТ Р 51866-2002 для бензина – АИ-95. На поставляемый товар Поставщик обязан представить сертификат соответствия.</t>
  </si>
  <si>
    <t xml:space="preserve">50 000 (Пятьдесят тысяч) рублей 00 копеек </t>
  </si>
  <si>
    <t>3. Максимальное значение цены Контракта составляет 50000 (Пятьдесят тысяч) рублей 00 копеек.</t>
  </si>
  <si>
    <t>Контрактный управляющий                                                                                                                                                                                                                Я.В. Шашкова                    27.05.2026</t>
  </si>
  <si>
    <r>
      <t>* При определении НМЦК методом сопоставимых рыночных цен Заказчиком применяется Приказ Минэкономразвития России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</t>
    </r>
    <r>
      <rPr>
        <sz val="8"/>
        <rFont val="Arial Cyr"/>
        <charset val="204"/>
      </rPr>
      <t>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 не позволяет проводить операции с такими значениями. Поэтому применяется округление таких показателей. Коэффициент вариации определен в размере 0,90 % и  1,41 %. Совокупность значений, используемых в расчете, при определении НМЦК считается однородной, т.к. коэффициент вариации цены не превышает 33 %. Нормативный метод может применяться для определения НМЦК (если цена товара, работы, услуги нормируется в соответствии с действующим законодательством Российской Феде</t>
    </r>
    <r>
      <rPr>
        <sz val="8"/>
        <rFont val="Arial Cyr"/>
        <family val="2"/>
      </rPr>
      <t xml:space="preserve">рации) совместно с методом сопоставимых рыночных цен (анализа рынка).При этом НМЦК не может рассчитываться больше нормативного метода.
</t>
    </r>
  </si>
  <si>
    <t>ком.предложение (вх. №2878/26 от 27.05.2026)</t>
  </si>
  <si>
    <t>ком.предложение (вх. №2877/26 от 27.05.2026)</t>
  </si>
  <si>
    <t>ком.предложение (вх. №2879/26 от 27.05.2026)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</si>
</sst>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1" x14ac:knownFonts="1">
    <font>
      <sz val="10"/>
      <name val="Arial Cyr"/>
      <family val="2"/>
    </font>
    <font>
      <sz val="10"/>
      <name val="Arial"/>
      <family val="2"/>
    </font>
    <font>
      <b/>
      <sz val="10"/>
      <name val="Arial Cyr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0" tint="-0.34998626667073579"/>
      <name val="Arial Cyr"/>
      <family val="2"/>
    </font>
    <font>
      <sz val="10"/>
      <color theme="0"/>
      <name val="Arial Cyr"/>
      <family val="2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 Cyr"/>
      <family val="2"/>
    </font>
    <font>
      <b/>
      <sz val="12"/>
      <color rgb="FFFF0000"/>
      <name val="Arial Cyr"/>
      <charset val="204"/>
    </font>
    <font>
      <sz val="8"/>
      <name val="Arial Cyr"/>
      <charset val="204"/>
    </font>
    <font>
      <sz val="7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0" xfId="0" applyFont="1"/>
    <xf numFmtId="0" fontId="11" fillId="0" borderId="3" xfId="0" applyFont="1" applyBorder="1"/>
    <xf numFmtId="0" fontId="0" fillId="0" borderId="3" xfId="0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0" xfId="0" applyFont="1" applyFill="1"/>
    <xf numFmtId="0" fontId="13" fillId="0" borderId="0" xfId="0" applyFont="1" applyBorder="1" applyAlignment="1">
      <alignment horizontal="left" vertical="center" wrapText="1"/>
    </xf>
    <xf numFmtId="0" fontId="12" fillId="2" borderId="0" xfId="0" applyFont="1" applyFill="1" applyBorder="1"/>
    <xf numFmtId="0" fontId="12" fillId="2" borderId="1" xfId="0" applyFont="1" applyFill="1" applyBorder="1"/>
    <xf numFmtId="0" fontId="12" fillId="2" borderId="27" xfId="0" applyFont="1" applyFill="1" applyBorder="1"/>
    <xf numFmtId="0" fontId="0" fillId="0" borderId="31" xfId="0" applyBorder="1"/>
    <xf numFmtId="0" fontId="11" fillId="0" borderId="31" xfId="0" applyFont="1" applyBorder="1"/>
    <xf numFmtId="0" fontId="0" fillId="0" borderId="0" xfId="0" applyBorder="1" applyAlignment="1">
      <alignment horizontal="center" vertical="center"/>
    </xf>
    <xf numFmtId="0" fontId="0" fillId="0" borderId="35" xfId="0" applyBorder="1"/>
    <xf numFmtId="0" fontId="11" fillId="0" borderId="35" xfId="0" applyFont="1" applyBorder="1"/>
    <xf numFmtId="0" fontId="0" fillId="0" borderId="0" xfId="0" applyBorder="1"/>
    <xf numFmtId="0" fontId="11" fillId="0" borderId="0" xfId="0" applyFont="1" applyBorder="1"/>
    <xf numFmtId="0" fontId="16" fillId="0" borderId="0" xfId="0" applyFont="1" applyAlignment="1">
      <alignment horizontal="right"/>
    </xf>
    <xf numFmtId="4" fontId="0" fillId="2" borderId="2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0" fillId="0" borderId="26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4" fontId="0" fillId="0" borderId="26" xfId="0" applyNumberFormat="1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164" fontId="0" fillId="2" borderId="26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0" fillId="0" borderId="3" xfId="0" applyFont="1" applyBorder="1" applyAlignment="1">
      <alignment horizontal="center" vertical="center" wrapText="1"/>
    </xf>
    <xf numFmtId="0" fontId="0" fillId="0" borderId="11" xfId="0" applyBorder="1"/>
    <xf numFmtId="0" fontId="11" fillId="0" borderId="11" xfId="0" applyFont="1" applyBorder="1"/>
    <xf numFmtId="0" fontId="0" fillId="0" borderId="25" xfId="0" applyBorder="1"/>
    <xf numFmtId="0" fontId="11" fillId="0" borderId="25" xfId="0" applyFont="1" applyBorder="1"/>
    <xf numFmtId="49" fontId="3" fillId="0" borderId="38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center" vertical="center" wrapText="1"/>
    </xf>
    <xf numFmtId="49" fontId="3" fillId="0" borderId="40" xfId="1" applyNumberFormat="1" applyFont="1" applyFill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 vertical="center" wrapText="1"/>
    </xf>
    <xf numFmtId="49" fontId="3" fillId="0" borderId="45" xfId="1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5" fillId="2" borderId="37" xfId="0" applyFont="1" applyFill="1" applyBorder="1" applyAlignment="1">
      <alignment vertical="top"/>
    </xf>
    <xf numFmtId="0" fontId="15" fillId="2" borderId="50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1" fillId="0" borderId="11" xfId="0" applyFont="1" applyBorder="1" applyAlignment="1">
      <alignment horizontal="left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13" fillId="0" borderId="0" xfId="0" applyFont="1" applyAlignment="1">
      <alignment horizontal="justify" vertical="center"/>
    </xf>
    <xf numFmtId="4" fontId="0" fillId="2" borderId="30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4" fontId="0" fillId="2" borderId="34" xfId="0" applyNumberFormat="1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64" fontId="0" fillId="2" borderId="28" xfId="0" applyNumberFormat="1" applyFont="1" applyFill="1" applyBorder="1" applyAlignment="1">
      <alignment horizontal="center" vertical="center" wrapText="1"/>
    </xf>
    <xf numFmtId="164" fontId="0" fillId="2" borderId="15" xfId="0" applyNumberFormat="1" applyFont="1" applyFill="1" applyBorder="1" applyAlignment="1">
      <alignment horizontal="center" vertical="center" wrapText="1"/>
    </xf>
    <xf numFmtId="164" fontId="0" fillId="2" borderId="32" xfId="0" applyNumberFormat="1" applyFont="1" applyFill="1" applyBorder="1" applyAlignment="1">
      <alignment horizontal="center" vertical="center" wrapText="1"/>
    </xf>
    <xf numFmtId="164" fontId="0" fillId="2" borderId="29" xfId="0" applyNumberFormat="1" applyFon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33" xfId="0" applyNumberFormat="1" applyFont="1" applyFill="1" applyBorder="1" applyAlignment="1">
      <alignment horizontal="center" vertical="center" wrapText="1"/>
    </xf>
    <xf numFmtId="4" fontId="0" fillId="2" borderId="29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33" xfId="0" applyNumberFormat="1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4" fontId="0" fillId="0" borderId="28" xfId="0" applyNumberFormat="1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32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49" fontId="3" fillId="0" borderId="47" xfId="1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49" fontId="4" fillId="0" borderId="19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164" fontId="0" fillId="2" borderId="14" xfId="0" applyNumberFormat="1" applyFont="1" applyFill="1" applyBorder="1" applyAlignment="1">
      <alignment horizontal="center" vertical="center" wrapText="1"/>
    </xf>
    <xf numFmtId="4" fontId="0" fillId="2" borderId="14" xfId="0" applyNumberFormat="1" applyFont="1" applyFill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49" fontId="3" fillId="0" borderId="49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/>
    </xf>
    <xf numFmtId="0" fontId="0" fillId="0" borderId="17" xfId="0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9" fontId="4" fillId="0" borderId="42" xfId="1" applyNumberFormat="1" applyFont="1" applyFill="1" applyBorder="1" applyAlignment="1">
      <alignment horizontal="center" vertical="center" wrapText="1"/>
    </xf>
    <xf numFmtId="49" fontId="4" fillId="0" borderId="4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11</xdr:row>
      <xdr:rowOff>28575</xdr:rowOff>
    </xdr:from>
    <xdr:to>
      <xdr:col>11</xdr:col>
      <xdr:colOff>1009650</xdr:colOff>
      <xdr:row>12</xdr:row>
      <xdr:rowOff>9525</xdr:rowOff>
    </xdr:to>
    <xdr:pic>
      <xdr:nvPicPr>
        <xdr:cNvPr id="287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00325"/>
          <a:ext cx="771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11</xdr:row>
      <xdr:rowOff>66675</xdr:rowOff>
    </xdr:from>
    <xdr:to>
      <xdr:col>12</xdr:col>
      <xdr:colOff>609600</xdr:colOff>
      <xdr:row>11</xdr:row>
      <xdr:rowOff>323850</xdr:rowOff>
    </xdr:to>
    <xdr:pic>
      <xdr:nvPicPr>
        <xdr:cNvPr id="287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638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57150</xdr:colOff>
      <xdr:row>11</xdr:row>
      <xdr:rowOff>76200</xdr:rowOff>
    </xdr:from>
    <xdr:to>
      <xdr:col>14</xdr:col>
      <xdr:colOff>933450</xdr:colOff>
      <xdr:row>11</xdr:row>
      <xdr:rowOff>314325</xdr:rowOff>
    </xdr:to>
    <xdr:pic>
      <xdr:nvPicPr>
        <xdr:cNvPr id="2872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647950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180975</xdr:colOff>
      <xdr:row>11</xdr:row>
      <xdr:rowOff>57150</xdr:rowOff>
    </xdr:from>
    <xdr:to>
      <xdr:col>15</xdr:col>
      <xdr:colOff>857250</xdr:colOff>
      <xdr:row>11</xdr:row>
      <xdr:rowOff>342900</xdr:rowOff>
    </xdr:to>
    <xdr:pic>
      <xdr:nvPicPr>
        <xdr:cNvPr id="287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2628900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1419226</xdr:colOff>
      <xdr:row>9</xdr:row>
      <xdr:rowOff>1</xdr:rowOff>
    </xdr:from>
    <xdr:to>
      <xdr:col>0</xdr:col>
      <xdr:colOff>2838450</xdr:colOff>
      <xdr:row>10</xdr:row>
      <xdr:rowOff>523876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19226" y="2790826"/>
          <a:ext cx="1419224" cy="666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zoomScale="85" zoomScaleSheetLayoutView="85" workbookViewId="0">
      <selection activeCell="H20" sqref="H20"/>
    </sheetView>
  </sheetViews>
  <sheetFormatPr defaultRowHeight="12.75" x14ac:dyDescent="0.2"/>
  <cols>
    <col min="1" max="1" width="5.7109375" style="21" customWidth="1"/>
    <col min="2" max="2" width="31.42578125" customWidth="1"/>
    <col min="3" max="3" width="14.28515625" customWidth="1"/>
    <col min="6" max="6" width="9.7109375" customWidth="1"/>
    <col min="7" max="7" width="9.140625" customWidth="1"/>
    <col min="8" max="8" width="23.85546875" customWidth="1"/>
    <col min="9" max="9" width="12" customWidth="1"/>
    <col min="10" max="10" width="13.5703125" customWidth="1"/>
    <col min="12" max="12" width="12" customWidth="1"/>
    <col min="13" max="13" width="9.42578125" customWidth="1"/>
    <col min="14" max="14" width="14.42578125" customWidth="1"/>
    <col min="15" max="15" width="14" customWidth="1"/>
    <col min="16" max="16" width="14.42578125" customWidth="1"/>
    <col min="17" max="17" width="14.5703125" customWidth="1"/>
    <col min="18" max="18" width="20" customWidth="1"/>
    <col min="19" max="19" width="4.42578125" customWidth="1"/>
    <col min="20" max="20" width="4" customWidth="1"/>
    <col min="21" max="21" width="22" style="11" customWidth="1"/>
    <col min="22" max="28" width="9.140625" style="11"/>
  </cols>
  <sheetData>
    <row r="1" spans="1:28" ht="27.75" customHeight="1" x14ac:dyDescent="0.25">
      <c r="A1" s="23"/>
      <c r="B1" s="4"/>
      <c r="C1" s="4"/>
      <c r="D1" s="4"/>
      <c r="E1" s="4"/>
      <c r="F1" s="4"/>
      <c r="G1" s="28"/>
      <c r="H1" s="4"/>
      <c r="I1" s="4"/>
      <c r="J1" s="4"/>
      <c r="K1" s="4"/>
      <c r="L1" s="4"/>
      <c r="M1" s="4"/>
      <c r="N1" s="4"/>
      <c r="O1" s="4"/>
      <c r="P1" s="4"/>
      <c r="Q1" s="33"/>
      <c r="R1" s="4"/>
    </row>
    <row r="2" spans="1:28" ht="57" customHeight="1" x14ac:dyDescent="0.2">
      <c r="A2" s="23"/>
      <c r="B2" s="116" t="s">
        <v>50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8" x14ac:dyDescent="0.2">
      <c r="A3" s="23"/>
      <c r="B3" s="4"/>
      <c r="C3" s="4"/>
      <c r="D3" s="4"/>
      <c r="E3" s="4"/>
      <c r="F3" s="4"/>
      <c r="G3" s="28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73" customFormat="1" x14ac:dyDescent="0.2">
      <c r="A4" s="70"/>
      <c r="B4" s="71" t="s">
        <v>45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U4" s="74"/>
      <c r="V4" s="74"/>
      <c r="W4" s="74"/>
      <c r="X4" s="74"/>
      <c r="Y4" s="74"/>
      <c r="Z4" s="74"/>
      <c r="AA4" s="74"/>
      <c r="AB4" s="74"/>
    </row>
    <row r="5" spans="1:28" s="26" customFormat="1" x14ac:dyDescent="0.2">
      <c r="A5" s="25"/>
      <c r="B5" s="117" t="s">
        <v>49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U5" s="27"/>
      <c r="V5" s="27"/>
      <c r="W5" s="27"/>
      <c r="X5" s="27"/>
      <c r="Y5" s="27"/>
      <c r="Z5" s="27"/>
      <c r="AA5" s="27"/>
      <c r="AB5" s="27"/>
    </row>
    <row r="6" spans="1:28" s="48" customFormat="1" x14ac:dyDescent="0.2">
      <c r="A6" s="25"/>
      <c r="B6" s="63" t="s">
        <v>0</v>
      </c>
      <c r="C6" s="65"/>
      <c r="D6" s="65"/>
      <c r="E6" s="65"/>
      <c r="F6" s="65"/>
      <c r="G6" s="66"/>
      <c r="H6" s="65"/>
      <c r="I6" s="65"/>
      <c r="J6" s="65"/>
      <c r="K6" s="65"/>
      <c r="L6" s="65"/>
      <c r="M6" s="65"/>
      <c r="N6" s="65"/>
      <c r="O6" s="65"/>
      <c r="P6" s="65"/>
      <c r="Q6" s="65"/>
      <c r="R6" s="64"/>
      <c r="U6" s="49"/>
      <c r="V6" s="49"/>
      <c r="W6" s="49"/>
      <c r="X6" s="49"/>
      <c r="Y6" s="49"/>
      <c r="Z6" s="49"/>
      <c r="AA6" s="49"/>
      <c r="AB6" s="49"/>
    </row>
    <row r="7" spans="1:28" s="31" customFormat="1" x14ac:dyDescent="0.2">
      <c r="A7" s="25"/>
      <c r="B7" s="68" t="s">
        <v>52</v>
      </c>
      <c r="C7" s="67"/>
      <c r="D7" s="67"/>
      <c r="E7" s="67"/>
      <c r="F7" s="67"/>
      <c r="G7" s="67" t="s">
        <v>51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9"/>
      <c r="U7" s="32"/>
      <c r="V7" s="32"/>
      <c r="W7" s="32"/>
      <c r="X7" s="32"/>
      <c r="Y7" s="32"/>
      <c r="Z7" s="32"/>
      <c r="AA7" s="32"/>
      <c r="AB7" s="32"/>
    </row>
    <row r="8" spans="1:28" s="48" customFormat="1" x14ac:dyDescent="0.2">
      <c r="A8" s="24"/>
      <c r="B8" s="36" t="s">
        <v>1</v>
      </c>
      <c r="C8" s="36"/>
      <c r="D8" s="36"/>
      <c r="E8" s="36"/>
      <c r="F8" s="36"/>
      <c r="G8" s="37"/>
      <c r="H8" s="36"/>
      <c r="I8" s="36"/>
      <c r="J8" s="36"/>
      <c r="K8" s="36"/>
      <c r="L8" s="36"/>
      <c r="M8" s="36"/>
      <c r="N8" s="36"/>
      <c r="O8" s="36"/>
      <c r="P8" s="36"/>
      <c r="Q8" s="36"/>
      <c r="R8" s="38"/>
      <c r="U8" s="49"/>
      <c r="V8" s="49"/>
      <c r="W8" s="49"/>
      <c r="X8" s="49"/>
      <c r="Y8" s="49"/>
      <c r="Z8" s="49"/>
      <c r="AA8" s="49"/>
      <c r="AB8" s="49"/>
    </row>
    <row r="9" spans="1:28" ht="0.75" customHeight="1" thickBot="1" x14ac:dyDescent="0.25">
      <c r="A9" s="23"/>
      <c r="B9" s="3"/>
      <c r="C9" s="3"/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4"/>
      <c r="Q9" s="3"/>
      <c r="R9" s="3"/>
    </row>
    <row r="10" spans="1:28" s="29" customFormat="1" ht="25.5" customHeight="1" thickBot="1" x14ac:dyDescent="0.25">
      <c r="A10" s="152"/>
      <c r="B10" s="123" t="s">
        <v>2</v>
      </c>
      <c r="C10" s="131" t="s">
        <v>3</v>
      </c>
      <c r="D10" s="131" t="s">
        <v>46</v>
      </c>
      <c r="E10" s="131" t="s">
        <v>4</v>
      </c>
      <c r="F10" s="129" t="s">
        <v>5</v>
      </c>
      <c r="G10" s="154" t="s">
        <v>6</v>
      </c>
      <c r="H10" s="155"/>
      <c r="I10" s="155"/>
      <c r="J10" s="119" t="s">
        <v>7</v>
      </c>
      <c r="K10" s="119"/>
      <c r="L10" s="119"/>
      <c r="M10" s="119"/>
      <c r="N10" s="119"/>
      <c r="O10" s="120" t="s">
        <v>8</v>
      </c>
      <c r="P10" s="120"/>
      <c r="Q10" s="120"/>
      <c r="R10" s="120"/>
      <c r="U10" s="30"/>
      <c r="V10" s="30"/>
      <c r="W10" s="30"/>
      <c r="X10" s="30"/>
      <c r="Y10" s="30"/>
      <c r="Z10" s="30"/>
      <c r="AA10" s="30"/>
      <c r="AB10" s="30"/>
    </row>
    <row r="11" spans="1:28" ht="50.25" customHeight="1" thickBot="1" x14ac:dyDescent="0.25">
      <c r="A11" s="153"/>
      <c r="B11" s="123"/>
      <c r="C11" s="131"/>
      <c r="D11" s="131"/>
      <c r="E11" s="131"/>
      <c r="F11" s="129"/>
      <c r="G11" s="159" t="s">
        <v>9</v>
      </c>
      <c r="H11" s="125" t="s">
        <v>10</v>
      </c>
      <c r="I11" s="125" t="s">
        <v>11</v>
      </c>
      <c r="J11" s="125" t="s">
        <v>12</v>
      </c>
      <c r="K11" s="125" t="s">
        <v>13</v>
      </c>
      <c r="L11" s="59" t="s">
        <v>14</v>
      </c>
      <c r="M11" s="59" t="s">
        <v>15</v>
      </c>
      <c r="N11" s="59" t="s">
        <v>16</v>
      </c>
      <c r="O11" s="60" t="s">
        <v>17</v>
      </c>
      <c r="P11" s="61" t="s">
        <v>18</v>
      </c>
      <c r="Q11" s="127" t="s">
        <v>19</v>
      </c>
      <c r="R11" s="121" t="s">
        <v>20</v>
      </c>
    </row>
    <row r="12" spans="1:28" ht="45" x14ac:dyDescent="0.2">
      <c r="A12" s="153"/>
      <c r="B12" s="124"/>
      <c r="C12" s="132"/>
      <c r="D12" s="132"/>
      <c r="E12" s="132"/>
      <c r="F12" s="130"/>
      <c r="G12" s="160"/>
      <c r="H12" s="126"/>
      <c r="I12" s="126"/>
      <c r="J12" s="126"/>
      <c r="K12" s="126"/>
      <c r="L12" s="14"/>
      <c r="M12" s="14"/>
      <c r="N12" s="15" t="s">
        <v>21</v>
      </c>
      <c r="O12" s="16"/>
      <c r="P12" s="16"/>
      <c r="Q12" s="128"/>
      <c r="R12" s="122"/>
      <c r="U12" s="11" t="s">
        <v>42</v>
      </c>
    </row>
    <row r="13" spans="1:28" ht="28.5" customHeight="1" x14ac:dyDescent="0.2">
      <c r="A13" s="62" t="s">
        <v>48</v>
      </c>
      <c r="B13" s="52" t="s">
        <v>22</v>
      </c>
      <c r="C13" s="53" t="s">
        <v>23</v>
      </c>
      <c r="D13" s="53" t="s">
        <v>24</v>
      </c>
      <c r="E13" s="53" t="s">
        <v>25</v>
      </c>
      <c r="F13" s="58" t="s">
        <v>26</v>
      </c>
      <c r="G13" s="57" t="s">
        <v>27</v>
      </c>
      <c r="H13" s="56" t="s">
        <v>28</v>
      </c>
      <c r="I13" s="56" t="s">
        <v>29</v>
      </c>
      <c r="J13" s="57" t="s">
        <v>30</v>
      </c>
      <c r="K13" s="52" t="s">
        <v>31</v>
      </c>
      <c r="L13" s="53" t="s">
        <v>32</v>
      </c>
      <c r="M13" s="53" t="s">
        <v>33</v>
      </c>
      <c r="N13" s="53" t="s">
        <v>34</v>
      </c>
      <c r="O13" s="54">
        <v>15</v>
      </c>
      <c r="P13" s="54">
        <v>16</v>
      </c>
      <c r="Q13" s="53" t="s">
        <v>37</v>
      </c>
      <c r="R13" s="55">
        <v>18</v>
      </c>
      <c r="U13" s="11" t="s">
        <v>38</v>
      </c>
    </row>
    <row r="14" spans="1:28" s="46" customFormat="1" ht="28.5" customHeight="1" x14ac:dyDescent="0.2">
      <c r="A14" s="156" t="s">
        <v>47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</row>
    <row r="15" spans="1:28" ht="33" customHeight="1" x14ac:dyDescent="0.2">
      <c r="A15" s="104">
        <v>1</v>
      </c>
      <c r="B15" s="107" t="s">
        <v>56</v>
      </c>
      <c r="C15" s="110" t="s">
        <v>53</v>
      </c>
      <c r="D15" s="101" t="s">
        <v>54</v>
      </c>
      <c r="E15" s="101" t="s">
        <v>55</v>
      </c>
      <c r="F15" s="113">
        <v>1</v>
      </c>
      <c r="G15" s="77" t="s">
        <v>22</v>
      </c>
      <c r="H15" s="35" t="s">
        <v>76</v>
      </c>
      <c r="I15" s="76">
        <v>64.09</v>
      </c>
      <c r="J15" s="98">
        <f>AVERAGE(I15,I16,I17)</f>
        <v>64.453333333333333</v>
      </c>
      <c r="K15" s="95">
        <v>3</v>
      </c>
      <c r="L15" s="92">
        <f>STDEV(I15:I17)</f>
        <v>0.57812916665165182</v>
      </c>
      <c r="M15" s="80">
        <f>L15/J15*100</f>
        <v>0.89697326228535146</v>
      </c>
      <c r="N15" s="83" t="s">
        <v>36</v>
      </c>
      <c r="O15" s="86">
        <f>J15*F15</f>
        <v>64.453333333333333</v>
      </c>
      <c r="P15" s="89">
        <f>O15/F15</f>
        <v>64.453333333333333</v>
      </c>
      <c r="Q15" s="92">
        <f>ROUND(P15,2)</f>
        <v>64.45</v>
      </c>
      <c r="R15" s="80">
        <f>Q15*F15</f>
        <v>64.45</v>
      </c>
      <c r="U15" s="11" t="s">
        <v>39</v>
      </c>
    </row>
    <row r="16" spans="1:28" ht="27.75" customHeight="1" x14ac:dyDescent="0.2">
      <c r="A16" s="105"/>
      <c r="B16" s="108"/>
      <c r="C16" s="111"/>
      <c r="D16" s="102"/>
      <c r="E16" s="102"/>
      <c r="F16" s="114"/>
      <c r="G16" s="77" t="s">
        <v>23</v>
      </c>
      <c r="H16" s="35" t="s">
        <v>75</v>
      </c>
      <c r="I16" s="76">
        <v>64.150000000000006</v>
      </c>
      <c r="J16" s="99"/>
      <c r="K16" s="96"/>
      <c r="L16" s="93"/>
      <c r="M16" s="81"/>
      <c r="N16" s="84"/>
      <c r="O16" s="87"/>
      <c r="P16" s="90"/>
      <c r="Q16" s="93"/>
      <c r="R16" s="81"/>
      <c r="U16" s="11" t="s">
        <v>40</v>
      </c>
      <c r="V16" s="11">
        <v>900</v>
      </c>
      <c r="W16" s="11">
        <v>1200</v>
      </c>
      <c r="X16" s="11">
        <v>1500</v>
      </c>
    </row>
    <row r="17" spans="1:28" ht="33.75" customHeight="1" x14ac:dyDescent="0.2">
      <c r="A17" s="106"/>
      <c r="B17" s="109"/>
      <c r="C17" s="112"/>
      <c r="D17" s="103"/>
      <c r="E17" s="103"/>
      <c r="F17" s="115"/>
      <c r="G17" s="77" t="s">
        <v>35</v>
      </c>
      <c r="H17" s="35" t="s">
        <v>77</v>
      </c>
      <c r="I17" s="76">
        <v>65.12</v>
      </c>
      <c r="J17" s="100"/>
      <c r="K17" s="97"/>
      <c r="L17" s="94"/>
      <c r="M17" s="82"/>
      <c r="N17" s="85"/>
      <c r="O17" s="88"/>
      <c r="P17" s="91"/>
      <c r="Q17" s="94"/>
      <c r="R17" s="82"/>
      <c r="U17" s="11" t="s">
        <v>41</v>
      </c>
      <c r="V17" s="11">
        <v>900</v>
      </c>
      <c r="W17" s="11">
        <v>1200</v>
      </c>
      <c r="X17" s="11">
        <v>1200</v>
      </c>
      <c r="Y17" s="12">
        <v>900</v>
      </c>
    </row>
    <row r="18" spans="1:28" ht="33" customHeight="1" x14ac:dyDescent="0.2">
      <c r="A18" s="104">
        <v>2</v>
      </c>
      <c r="B18" s="107" t="s">
        <v>57</v>
      </c>
      <c r="C18" s="110" t="s">
        <v>53</v>
      </c>
      <c r="D18" s="101" t="s">
        <v>54</v>
      </c>
      <c r="E18" s="101" t="s">
        <v>55</v>
      </c>
      <c r="F18" s="113">
        <v>1</v>
      </c>
      <c r="G18" s="47" t="s">
        <v>22</v>
      </c>
      <c r="H18" s="35" t="str">
        <f t="shared" ref="H18:H20" si="0">H15</f>
        <v>ком.предложение (вх. №2877/26 от 27.05.2026)</v>
      </c>
      <c r="I18" s="75">
        <v>69.290000000000006</v>
      </c>
      <c r="J18" s="98">
        <f>AVERAGE(I18,I19,I20)</f>
        <v>69.86333333333333</v>
      </c>
      <c r="K18" s="95">
        <v>3</v>
      </c>
      <c r="L18" s="92">
        <f>STDEV(I18:I20)</f>
        <v>0.98439490720611278</v>
      </c>
      <c r="M18" s="80">
        <f>L18/J18*100</f>
        <v>1.4090294010297908</v>
      </c>
      <c r="N18" s="83" t="s">
        <v>36</v>
      </c>
      <c r="O18" s="86">
        <f>J18*F18</f>
        <v>69.86333333333333</v>
      </c>
      <c r="P18" s="89">
        <f>O18/F18</f>
        <v>69.86333333333333</v>
      </c>
      <c r="Q18" s="92">
        <f>ROUND(P18,2)</f>
        <v>69.86</v>
      </c>
      <c r="R18" s="80">
        <f>Q18*F18</f>
        <v>69.86</v>
      </c>
      <c r="U18" s="11" t="s">
        <v>39</v>
      </c>
    </row>
    <row r="19" spans="1:28" ht="27.75" customHeight="1" x14ac:dyDescent="0.2">
      <c r="A19" s="105"/>
      <c r="B19" s="108"/>
      <c r="C19" s="111"/>
      <c r="D19" s="102"/>
      <c r="E19" s="102"/>
      <c r="F19" s="114"/>
      <c r="G19" s="47" t="s">
        <v>23</v>
      </c>
      <c r="H19" s="35" t="str">
        <f t="shared" si="0"/>
        <v>ком.предложение (вх. №2878/26 от 27.05.2026)</v>
      </c>
      <c r="I19" s="75">
        <v>69.3</v>
      </c>
      <c r="J19" s="99"/>
      <c r="K19" s="96"/>
      <c r="L19" s="93"/>
      <c r="M19" s="81"/>
      <c r="N19" s="84"/>
      <c r="O19" s="87"/>
      <c r="P19" s="90"/>
      <c r="Q19" s="93"/>
      <c r="R19" s="81"/>
      <c r="U19" s="11" t="s">
        <v>40</v>
      </c>
      <c r="V19" s="11">
        <v>900</v>
      </c>
      <c r="W19" s="11">
        <v>1200</v>
      </c>
      <c r="X19" s="11">
        <v>1500</v>
      </c>
    </row>
    <row r="20" spans="1:28" ht="33.75" customHeight="1" x14ac:dyDescent="0.2">
      <c r="A20" s="106"/>
      <c r="B20" s="109"/>
      <c r="C20" s="112"/>
      <c r="D20" s="103"/>
      <c r="E20" s="103"/>
      <c r="F20" s="115"/>
      <c r="G20" s="47" t="s">
        <v>35</v>
      </c>
      <c r="H20" s="35" t="str">
        <f t="shared" si="0"/>
        <v>ком.предложение (вх. №2879/26 от 27.05.2026)</v>
      </c>
      <c r="I20" s="75">
        <v>71</v>
      </c>
      <c r="J20" s="100"/>
      <c r="K20" s="97"/>
      <c r="L20" s="94"/>
      <c r="M20" s="82"/>
      <c r="N20" s="85"/>
      <c r="O20" s="88"/>
      <c r="P20" s="91"/>
      <c r="Q20" s="94"/>
      <c r="R20" s="82"/>
      <c r="U20" s="11" t="s">
        <v>41</v>
      </c>
      <c r="V20" s="11">
        <v>900</v>
      </c>
      <c r="W20" s="11">
        <v>1200</v>
      </c>
      <c r="X20" s="11">
        <v>1200</v>
      </c>
      <c r="Y20" s="12">
        <v>900</v>
      </c>
    </row>
    <row r="21" spans="1:28" ht="25.5" hidden="1" customHeight="1" x14ac:dyDescent="0.2">
      <c r="A21" s="24"/>
      <c r="B21" s="111"/>
      <c r="C21" s="96"/>
      <c r="D21" s="102"/>
      <c r="E21" s="102"/>
      <c r="F21" s="114"/>
      <c r="G21" s="8"/>
      <c r="H21" s="9"/>
      <c r="I21" s="20"/>
      <c r="J21" s="99"/>
      <c r="K21" s="96"/>
      <c r="L21" s="93"/>
      <c r="M21" s="93"/>
      <c r="N21" s="147"/>
      <c r="O21" s="90"/>
      <c r="P21" s="90"/>
      <c r="Q21" s="93"/>
      <c r="R21" s="81"/>
    </row>
    <row r="22" spans="1:28" hidden="1" x14ac:dyDescent="0.2">
      <c r="A22" s="24"/>
      <c r="B22" s="111"/>
      <c r="C22" s="96"/>
      <c r="D22" s="102"/>
      <c r="E22" s="102"/>
      <c r="F22" s="114"/>
      <c r="G22" s="7"/>
      <c r="H22" s="10"/>
      <c r="I22" s="13"/>
      <c r="J22" s="99"/>
      <c r="K22" s="96"/>
      <c r="L22" s="93"/>
      <c r="M22" s="93"/>
      <c r="N22" s="147"/>
      <c r="O22" s="90"/>
      <c r="P22" s="90"/>
      <c r="Q22" s="93"/>
      <c r="R22" s="81"/>
    </row>
    <row r="23" spans="1:28" ht="23.25" hidden="1" customHeight="1" thickBot="1" x14ac:dyDescent="0.25">
      <c r="A23" s="24"/>
      <c r="B23" s="145"/>
      <c r="C23" s="146"/>
      <c r="D23" s="144"/>
      <c r="E23" s="144"/>
      <c r="F23" s="157"/>
      <c r="G23" s="17"/>
      <c r="H23" s="18"/>
      <c r="I23" s="19"/>
      <c r="J23" s="158"/>
      <c r="K23" s="146"/>
      <c r="L23" s="150"/>
      <c r="M23" s="150"/>
      <c r="N23" s="148"/>
      <c r="O23" s="149"/>
      <c r="P23" s="149"/>
      <c r="Q23" s="150"/>
      <c r="R23" s="151"/>
    </row>
    <row r="24" spans="1:28" ht="58.5" hidden="1" customHeight="1" x14ac:dyDescent="0.2">
      <c r="A24" s="25"/>
      <c r="B24" s="39"/>
      <c r="C24" s="40"/>
      <c r="D24" s="41"/>
      <c r="E24" s="40"/>
      <c r="F24" s="40"/>
      <c r="G24" s="40"/>
      <c r="H24" s="42"/>
      <c r="I24" s="43"/>
      <c r="J24" s="43"/>
      <c r="K24" s="40"/>
      <c r="L24" s="34"/>
      <c r="M24" s="34"/>
      <c r="N24" s="44"/>
      <c r="O24" s="45"/>
      <c r="P24" s="45"/>
      <c r="Q24" s="34"/>
      <c r="R24" s="34"/>
    </row>
    <row r="25" spans="1:28" s="50" customFormat="1" ht="57" customHeight="1" x14ac:dyDescent="0.2">
      <c r="A25" s="134" t="s">
        <v>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6"/>
      <c r="U25" s="51"/>
      <c r="V25" s="51"/>
      <c r="W25" s="51"/>
      <c r="X25" s="51"/>
      <c r="Y25" s="51"/>
      <c r="Z25" s="51"/>
      <c r="AA25" s="51"/>
      <c r="AB25" s="51"/>
    </row>
    <row r="26" spans="1:28" s="48" customFormat="1" ht="27.75" customHeight="1" x14ac:dyDescent="0.25">
      <c r="A26" s="142" t="s">
        <v>58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37" t="s">
        <v>71</v>
      </c>
      <c r="M26" s="138"/>
      <c r="N26" s="138"/>
      <c r="O26" s="138"/>
      <c r="P26" s="138"/>
      <c r="Q26" s="138"/>
      <c r="R26" s="139"/>
      <c r="U26" s="49"/>
      <c r="V26" s="49"/>
      <c r="W26" s="49"/>
      <c r="X26" s="49"/>
      <c r="Y26" s="49"/>
      <c r="Z26" s="49"/>
      <c r="AA26" s="49"/>
      <c r="AB26" s="49"/>
    </row>
    <row r="27" spans="1:28" ht="27.75" customHeight="1" x14ac:dyDescent="0.2">
      <c r="A27" s="140" t="s">
        <v>43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</row>
    <row r="28" spans="1:28" ht="27.75" customHeight="1" x14ac:dyDescent="0.2">
      <c r="A28" s="140" t="s">
        <v>44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22"/>
      <c r="O28" s="22"/>
      <c r="P28" s="22"/>
      <c r="Q28" s="22"/>
      <c r="R28" s="22"/>
    </row>
    <row r="29" spans="1:28" ht="21" customHeight="1" x14ac:dyDescent="0.25">
      <c r="A29" s="141" t="s">
        <v>73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1:28" x14ac:dyDescent="0.2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</row>
    <row r="31" spans="1:28" x14ac:dyDescent="0.2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</row>
    <row r="32" spans="1:28" x14ac:dyDescent="0.2">
      <c r="B32" s="1"/>
      <c r="C32" s="1"/>
      <c r="D32" s="1"/>
      <c r="E32" s="1"/>
      <c r="F32" s="1"/>
      <c r="G32" s="6"/>
      <c r="H32" s="1"/>
      <c r="I32" s="1"/>
      <c r="J32" s="1"/>
      <c r="K32" s="1"/>
      <c r="L32" s="1"/>
      <c r="M32" s="1"/>
      <c r="N32" s="1"/>
      <c r="O32" s="1"/>
      <c r="P32" s="2"/>
      <c r="Q32" s="1"/>
      <c r="R32" s="1"/>
    </row>
  </sheetData>
  <mergeCells count="70">
    <mergeCell ref="N18:N20"/>
    <mergeCell ref="M18:M20"/>
    <mergeCell ref="A18:A20"/>
    <mergeCell ref="A10:A12"/>
    <mergeCell ref="M21:M23"/>
    <mergeCell ref="K21:K23"/>
    <mergeCell ref="L21:L23"/>
    <mergeCell ref="F18:F20"/>
    <mergeCell ref="G10:I10"/>
    <mergeCell ref="A14:R14"/>
    <mergeCell ref="B18:B20"/>
    <mergeCell ref="C18:C20"/>
    <mergeCell ref="D18:D20"/>
    <mergeCell ref="F21:F23"/>
    <mergeCell ref="J21:J23"/>
    <mergeCell ref="G11:G12"/>
    <mergeCell ref="O21:O23"/>
    <mergeCell ref="P21:P23"/>
    <mergeCell ref="Q21:Q23"/>
    <mergeCell ref="R21:R23"/>
    <mergeCell ref="R18:R20"/>
    <mergeCell ref="Q18:Q20"/>
    <mergeCell ref="P18:P20"/>
    <mergeCell ref="O18:O20"/>
    <mergeCell ref="E21:E23"/>
    <mergeCell ref="B21:B23"/>
    <mergeCell ref="C21:C23"/>
    <mergeCell ref="D21:D23"/>
    <mergeCell ref="N21:N23"/>
    <mergeCell ref="B30:R31"/>
    <mergeCell ref="A25:R25"/>
    <mergeCell ref="L26:R26"/>
    <mergeCell ref="A27:R27"/>
    <mergeCell ref="A28:M28"/>
    <mergeCell ref="A29:R29"/>
    <mergeCell ref="A26:K26"/>
    <mergeCell ref="B2:R2"/>
    <mergeCell ref="B5:R5"/>
    <mergeCell ref="J10:N10"/>
    <mergeCell ref="O10:R10"/>
    <mergeCell ref="R11:R12"/>
    <mergeCell ref="B10:B12"/>
    <mergeCell ref="H11:H12"/>
    <mergeCell ref="I11:I12"/>
    <mergeCell ref="Q11:Q12"/>
    <mergeCell ref="F10:F12"/>
    <mergeCell ref="C10:C12"/>
    <mergeCell ref="D10:D12"/>
    <mergeCell ref="E10:E12"/>
    <mergeCell ref="J11:J12"/>
    <mergeCell ref="K11:K12"/>
    <mergeCell ref="L18:L20"/>
    <mergeCell ref="K18:K20"/>
    <mergeCell ref="J18:J20"/>
    <mergeCell ref="E18:E20"/>
    <mergeCell ref="A15:A17"/>
    <mergeCell ref="B15:B17"/>
    <mergeCell ref="C15:C17"/>
    <mergeCell ref="D15:D17"/>
    <mergeCell ref="E15:E17"/>
    <mergeCell ref="F15:F17"/>
    <mergeCell ref="J15:J17"/>
    <mergeCell ref="K15:K17"/>
    <mergeCell ref="L15:L17"/>
    <mergeCell ref="R15:R17"/>
    <mergeCell ref="M15:M17"/>
    <mergeCell ref="N15:N17"/>
    <mergeCell ref="O15:O17"/>
    <mergeCell ref="P15:P17"/>
    <mergeCell ref="Q15:Q17"/>
  </mergeCells>
  <pageMargins left="0.23622047244094491" right="0.23622047244094491" top="0.62992125984251968" bottom="0.31496062992125984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3" sqref="A3"/>
    </sheetView>
  </sheetViews>
  <sheetFormatPr defaultRowHeight="12.75" x14ac:dyDescent="0.2"/>
  <cols>
    <col min="1" max="1" width="172.42578125" customWidth="1"/>
  </cols>
  <sheetData>
    <row r="1" spans="1:1" ht="62.25" customHeight="1" x14ac:dyDescent="0.2">
      <c r="A1" s="79" t="s">
        <v>69</v>
      </c>
    </row>
    <row r="2" spans="1:1" ht="9" customHeight="1" x14ac:dyDescent="0.25">
      <c r="A2" s="78"/>
    </row>
    <row r="3" spans="1:1" ht="128.25" customHeight="1" x14ac:dyDescent="0.2">
      <c r="A3" s="79" t="s">
        <v>70</v>
      </c>
    </row>
    <row r="4" spans="1:1" ht="12" customHeight="1" x14ac:dyDescent="0.25">
      <c r="A4" s="78"/>
    </row>
    <row r="5" spans="1:1" ht="33.75" customHeight="1" x14ac:dyDescent="0.2">
      <c r="A5" s="79" t="s">
        <v>72</v>
      </c>
    </row>
    <row r="6" spans="1:1" ht="30.75" customHeight="1" x14ac:dyDescent="0.2">
      <c r="A6" s="79" t="s">
        <v>59</v>
      </c>
    </row>
    <row r="7" spans="1:1" ht="15" hidden="1" x14ac:dyDescent="0.25">
      <c r="A7" s="78"/>
    </row>
    <row r="8" spans="1:1" ht="18.75" customHeight="1" x14ac:dyDescent="0.2">
      <c r="A8" s="79" t="s">
        <v>60</v>
      </c>
    </row>
    <row r="9" spans="1:1" ht="35.25" customHeight="1" x14ac:dyDescent="0.2">
      <c r="A9" s="79" t="s">
        <v>61</v>
      </c>
    </row>
    <row r="10" spans="1:1" ht="11.25" customHeight="1" x14ac:dyDescent="0.2">
      <c r="A10" s="3"/>
    </row>
    <row r="11" spans="1:1" ht="59.25" customHeight="1" x14ac:dyDescent="0.2">
      <c r="A11" s="79" t="s">
        <v>62</v>
      </c>
    </row>
    <row r="12" spans="1:1" ht="27" customHeight="1" x14ac:dyDescent="0.2">
      <c r="A12" s="79" t="s">
        <v>63</v>
      </c>
    </row>
    <row r="13" spans="1:1" ht="27" customHeight="1" x14ac:dyDescent="0.2">
      <c r="A13" s="79" t="s">
        <v>64</v>
      </c>
    </row>
    <row r="14" spans="1:1" ht="22.5" customHeight="1" x14ac:dyDescent="0.2">
      <c r="A14" s="79" t="s">
        <v>65</v>
      </c>
    </row>
    <row r="15" spans="1:1" ht="26.25" customHeight="1" x14ac:dyDescent="0.2">
      <c r="A15" s="79" t="s">
        <v>66</v>
      </c>
    </row>
    <row r="16" spans="1:1" ht="25.5" customHeight="1" x14ac:dyDescent="0.2">
      <c r="A16" s="79" t="s">
        <v>67</v>
      </c>
    </row>
    <row r="17" spans="1:1" ht="93" customHeight="1" x14ac:dyDescent="0.2">
      <c r="A17" s="79" t="s">
        <v>68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</vt:lpstr>
      <vt:lpstr>Лист1</vt:lpstr>
      <vt:lpstr>'таблица '!Заголовки_для_печати</vt:lpstr>
      <vt:lpstr>'таблица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Пасько Анатолий Николаевич</dc:creator>
  <cp:lastModifiedBy>Яна Васильевна Шашкова</cp:lastModifiedBy>
  <cp:lastPrinted>2026-05-27T11:49:56Z</cp:lastPrinted>
  <dcterms:created xsi:type="dcterms:W3CDTF">2017-02-06T15:41:30Z</dcterms:created>
  <dcterms:modified xsi:type="dcterms:W3CDTF">2026-05-27T11:50:19Z</dcterms:modified>
</cp:coreProperties>
</file>