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 2020\Отдел организации закупок\2026\Июнь\12845_Оказание услуг по добровольному медицинскому страхованию\"/>
    </mc:Choice>
  </mc:AlternateContent>
  <bookViews>
    <workbookView xWindow="120" yWindow="120" windowWidth="24915" windowHeight="11820"/>
  </bookViews>
  <sheets>
    <sheet name="Лист" sheetId="7" r:id="rId1"/>
  </sheets>
  <definedNames>
    <definedName name="_xlnm._FilterDatabase" localSheetId="0" hidden="1">Лист!$B$7:$R$9</definedName>
    <definedName name="_xlnm.Print_Area" localSheetId="0">Лист!$A$2:$R$14</definedName>
  </definedNames>
  <calcPr calcId="152511" refMode="R1C1"/>
</workbook>
</file>

<file path=xl/calcChain.xml><?xml version="1.0" encoding="utf-8"?>
<calcChain xmlns="http://schemas.openxmlformats.org/spreadsheetml/2006/main">
  <c r="M8" i="7" l="1"/>
  <c r="K8" i="7"/>
  <c r="I8" i="7"/>
  <c r="O8" i="7" l="1"/>
  <c r="N8" i="7"/>
  <c r="S8" i="7" l="1"/>
  <c r="R9" i="7" s="1"/>
  <c r="P8" i="7"/>
  <c r="Q8" i="7" s="1"/>
</calcChain>
</file>

<file path=xl/sharedStrings.xml><?xml version="1.0" encoding="utf-8"?>
<sst xmlns="http://schemas.openxmlformats.org/spreadsheetml/2006/main" count="32" uniqueCount="26">
  <si>
    <t>№
п/п</t>
  </si>
  <si>
    <t>Коэффициент вариации цен V, %</t>
  </si>
  <si>
    <t>Цена за ед-цу изм., руб.</t>
  </si>
  <si>
    <t>Цена за ед.изм., руб.</t>
  </si>
  <si>
    <t>Коэф. за ед.изм.</t>
  </si>
  <si>
    <t>% за ед.изм.</t>
  </si>
  <si>
    <t>Среднее квадратичное отклонение, σ</t>
  </si>
  <si>
    <t>Результат по совокупности значений цен (σ ≤ 33%)</t>
  </si>
  <si>
    <t>Средняя арифметическая цена за единицу</t>
  </si>
  <si>
    <t>КТРУ/ ОКПД2</t>
  </si>
  <si>
    <t>Наименование ТРУ</t>
  </si>
  <si>
    <t>Расчет НМЦД(К)</t>
  </si>
  <si>
    <t>Сумма, руб.</t>
  </si>
  <si>
    <t>Кол-во</t>
  </si>
  <si>
    <t xml:space="preserve">Ед. изм.  </t>
  </si>
  <si>
    <t>В результате проведения анализа рынка начальная (максимальная) цена договора(контракта) составляет (исходя из наименьшего коммерческого предложения), руб.:</t>
  </si>
  <si>
    <t>Добровольное медицинское страхование</t>
  </si>
  <si>
    <t>чел</t>
  </si>
  <si>
    <t>65.12.12.000-00000014</t>
  </si>
  <si>
    <t>НМЦД(К)/Начальная цена ТРУ, в руб.</t>
  </si>
  <si>
    <t>Ведущий специалист отдела организации закупок Лумпов А.П. 
Дата подготовки обоснования НМЦД(К): 22.06.2026 г.</t>
  </si>
  <si>
    <t>Обоснование начальной (максимальной) цены договора (контракта) на оказание услуг по добровольному медицинскому страхованию участников проекта «Летний институт ТИУ»</t>
  </si>
  <si>
    <t>Начальная (максимальная) цена договора (контракта) (далее - НМЦД(К)) определена Заказчиком в соответствии с положениями статьи 22 Федерального закона от 05.04.2013г  № 44-ФЗ «О контрактной системе в сфере закупок товаров, работ, услуг для обеспечения государственных и муниципальных нужд». Осуществлен поиск ценовой информации в реестре контрактов. Идентичных и однородных товаров, работ, услуг более полно соответствующих объекту закупки заказчиком не выявлено. Заказчиком не выявлена ценовая информация в результате осуществления сбора и анализа из общедоступных источников.  В целях получения ценовой информации в отношении услуги для определения НМЦД(К) были направлены запросы о предоставлении ценовой информации Исполнителям, обладающим опытом оказания услуг, информация о которых имеется в свободном доступе, и получены 3 (Три) ценовых предложения. В результате проведения обоснования начальной (максимальной) цены договора(контракта) методом сопоставимых рыночных цен (анализа рынка), начальная (максимальная) цена договора(контракта) устанавливается в сумме 14 250 (Четырнадцать тысяч двести пятьдесят) рублей 00 копеек, коэффициент вариации не превышает 33%, что свидетельствует об однородности совокупности значений, используемых в расчете.</t>
  </si>
  <si>
    <t>Коммерческое предложение №04-0300-04-01-641 от 22.06.2026</t>
  </si>
  <si>
    <t>Коммерческое предложение №04-0300-04-01-642 от 22.06.2026</t>
  </si>
  <si>
    <t>Коммерческое предложение №04-0300-04-01-643 от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</si>
</sst>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/>
    <xf numFmtId="4" fontId="1" fillId="0" borderId="0" xfId="0" applyNumberFormat="1" applyFont="1"/>
    <xf numFmtId="0" fontId="2" fillId="0" borderId="0" xfId="0" applyFont="1"/>
    <xf numFmtId="4" fontId="8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1" fillId="0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1"/>
  <sheetViews>
    <sheetView tabSelected="1" zoomScale="110" zoomScaleNormal="110" workbookViewId="0">
      <selection activeCell="P15" sqref="P15"/>
    </sheetView>
  </sheetViews>
  <sheetFormatPr defaultRowHeight="12.75" x14ac:dyDescent="0.2"/>
  <cols>
    <col min="1" max="1" width="4" style="2" customWidth="1"/>
    <col min="2" max="2" width="6.140625" style="19" customWidth="1"/>
    <col min="3" max="3" width="36.42578125" style="2" customWidth="1"/>
    <col min="4" max="4" width="8.7109375" style="2" customWidth="1"/>
    <col min="5" max="5" width="7" style="2" customWidth="1"/>
    <col min="6" max="6" width="6.7109375" style="2" customWidth="1"/>
    <col min="7" max="7" width="7" style="2" customWidth="1"/>
    <col min="8" max="11" width="11.28515625" style="4" customWidth="1"/>
    <col min="12" max="13" width="11.28515625" style="8" customWidth="1"/>
    <col min="14" max="14" width="11.28515625" style="4" customWidth="1"/>
    <col min="15" max="15" width="13.28515625" style="4" customWidth="1"/>
    <col min="16" max="16" width="12" style="4" customWidth="1"/>
    <col min="17" max="17" width="11.28515625" style="7" customWidth="1"/>
    <col min="18" max="18" width="12" style="4" customWidth="1"/>
    <col min="19" max="19" width="12" style="2" customWidth="1"/>
    <col min="20" max="20" width="14.5703125" style="2" customWidth="1"/>
    <col min="21" max="16384" width="9.140625" style="2"/>
  </cols>
  <sheetData>
    <row r="1" spans="2:21" ht="20.25" customHeight="1" x14ac:dyDescent="0.25">
      <c r="B1" s="21"/>
      <c r="P1" s="37"/>
      <c r="Q1" s="49"/>
      <c r="R1" s="49"/>
    </row>
    <row r="2" spans="2:21" s="1" customFormat="1" ht="20.25" customHeight="1" x14ac:dyDescent="0.25">
      <c r="B2" s="38" t="s">
        <v>21</v>
      </c>
      <c r="C2" s="38"/>
      <c r="D2" s="38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2:21" s="1" customFormat="1" ht="16.5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2:21" s="3" customFormat="1" ht="84" customHeight="1" x14ac:dyDescent="0.2">
      <c r="B4" s="40" t="s">
        <v>22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2:21" s="3" customFormat="1" ht="18.75" customHeight="1" x14ac:dyDescent="0.2">
      <c r="B5" s="41" t="s">
        <v>11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2:21" ht="54.75" customHeight="1" x14ac:dyDescent="0.2">
      <c r="B6" s="27" t="s">
        <v>0</v>
      </c>
      <c r="C6" s="28" t="s">
        <v>10</v>
      </c>
      <c r="D6" s="33" t="s">
        <v>9</v>
      </c>
      <c r="E6" s="34"/>
      <c r="F6" s="27" t="s">
        <v>14</v>
      </c>
      <c r="G6" s="28" t="s">
        <v>13</v>
      </c>
      <c r="H6" s="42" t="s">
        <v>23</v>
      </c>
      <c r="I6" s="43"/>
      <c r="J6" s="42" t="s">
        <v>24</v>
      </c>
      <c r="K6" s="43"/>
      <c r="L6" s="42" t="s">
        <v>25</v>
      </c>
      <c r="M6" s="43"/>
      <c r="N6" s="18" t="s">
        <v>8</v>
      </c>
      <c r="O6" s="18" t="s">
        <v>6</v>
      </c>
      <c r="P6" s="18" t="s">
        <v>1</v>
      </c>
      <c r="Q6" s="25" t="s">
        <v>7</v>
      </c>
      <c r="R6" s="44" t="s">
        <v>19</v>
      </c>
      <c r="S6" s="45"/>
    </row>
    <row r="7" spans="2:21" ht="35.25" customHeight="1" x14ac:dyDescent="0.2">
      <c r="B7" s="27"/>
      <c r="C7" s="29"/>
      <c r="D7" s="35"/>
      <c r="E7" s="36"/>
      <c r="F7" s="28"/>
      <c r="G7" s="29"/>
      <c r="H7" s="9" t="s">
        <v>2</v>
      </c>
      <c r="I7" s="10" t="s">
        <v>12</v>
      </c>
      <c r="J7" s="10" t="s">
        <v>2</v>
      </c>
      <c r="K7" s="10" t="s">
        <v>12</v>
      </c>
      <c r="L7" s="9" t="s">
        <v>2</v>
      </c>
      <c r="M7" s="9" t="s">
        <v>12</v>
      </c>
      <c r="N7" s="18" t="s">
        <v>3</v>
      </c>
      <c r="O7" s="18" t="s">
        <v>4</v>
      </c>
      <c r="P7" s="18" t="s">
        <v>5</v>
      </c>
      <c r="Q7" s="26"/>
      <c r="R7" s="18" t="s">
        <v>2</v>
      </c>
      <c r="S7" s="13" t="s">
        <v>12</v>
      </c>
    </row>
    <row r="8" spans="2:21" ht="32.25" customHeight="1" x14ac:dyDescent="0.2">
      <c r="B8" s="20">
        <v>1</v>
      </c>
      <c r="C8" s="50" t="s">
        <v>16</v>
      </c>
      <c r="D8" s="27" t="s">
        <v>18</v>
      </c>
      <c r="E8" s="27"/>
      <c r="F8" s="13" t="s">
        <v>17</v>
      </c>
      <c r="G8" s="13">
        <v>25</v>
      </c>
      <c r="H8" s="12">
        <v>780</v>
      </c>
      <c r="I8" s="12">
        <f>H8*G8</f>
        <v>19500</v>
      </c>
      <c r="J8" s="12">
        <v>850</v>
      </c>
      <c r="K8" s="12">
        <f>J8*G8</f>
        <v>21250</v>
      </c>
      <c r="L8" s="11">
        <v>570</v>
      </c>
      <c r="M8" s="11">
        <f>L8*G8</f>
        <v>14250</v>
      </c>
      <c r="N8" s="18">
        <f>ROUND(AVERAGE(H8,J8,L8),2)</f>
        <v>733.33</v>
      </c>
      <c r="O8" s="18">
        <f>STDEV(H8,J8,L8)</f>
        <v>145.71661996262944</v>
      </c>
      <c r="P8" s="18">
        <f t="shared" ref="P8" si="0">O8*100/N8</f>
        <v>19.870538497351728</v>
      </c>
      <c r="Q8" s="6" t="str">
        <f>IF(P8&gt;=33,"Совокупность цен  НЕОДНОРОДНА",IF(P8&lt;=32.99,"Совокупность цен однородна"))</f>
        <v>Совокупность цен однородна</v>
      </c>
      <c r="R8" s="18">
        <v>570</v>
      </c>
      <c r="S8" s="23">
        <f>R8*G8</f>
        <v>14250</v>
      </c>
      <c r="T8" s="14"/>
      <c r="U8" s="14"/>
    </row>
    <row r="9" spans="2:21" s="5" customFormat="1" ht="14.25" customHeight="1" x14ac:dyDescent="0.2">
      <c r="B9" s="30" t="s">
        <v>15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2"/>
      <c r="R9" s="46">
        <f>S8</f>
        <v>14250</v>
      </c>
      <c r="S9" s="47"/>
    </row>
    <row r="10" spans="2:21" x14ac:dyDescent="0.2">
      <c r="B10" s="21"/>
    </row>
    <row r="11" spans="2:21" x14ac:dyDescent="0.2">
      <c r="B11" s="24" t="s">
        <v>20</v>
      </c>
      <c r="C11" s="24"/>
      <c r="D11" s="24"/>
      <c r="E11" s="24"/>
      <c r="F11" s="24"/>
      <c r="G11" s="22"/>
      <c r="R11" s="48"/>
      <c r="S11" s="48"/>
    </row>
    <row r="12" spans="2:21" ht="14.25" customHeight="1" x14ac:dyDescent="0.2">
      <c r="B12" s="24"/>
      <c r="C12" s="24"/>
      <c r="D12" s="24"/>
      <c r="E12" s="24"/>
      <c r="F12" s="24"/>
      <c r="G12" s="22"/>
    </row>
    <row r="13" spans="2:21" x14ac:dyDescent="0.2">
      <c r="B13" s="21"/>
      <c r="E13" s="21"/>
    </row>
    <row r="14" spans="2:21" x14ac:dyDescent="0.2">
      <c r="B14" s="21"/>
      <c r="H14" s="15"/>
      <c r="I14" s="15"/>
      <c r="J14" s="15"/>
      <c r="K14" s="15"/>
      <c r="L14" s="16"/>
      <c r="M14" s="16"/>
      <c r="N14" s="15"/>
      <c r="O14" s="15"/>
      <c r="P14" s="15"/>
      <c r="Q14" s="17"/>
    </row>
    <row r="15" spans="2:21" x14ac:dyDescent="0.2">
      <c r="B15" s="21"/>
      <c r="H15" s="15"/>
      <c r="I15" s="15"/>
      <c r="J15" s="15"/>
      <c r="K15" s="15"/>
      <c r="L15" s="16"/>
      <c r="M15" s="16"/>
      <c r="N15" s="15"/>
      <c r="O15" s="15"/>
      <c r="P15" s="15"/>
      <c r="Q15" s="17"/>
    </row>
    <row r="16" spans="2:21" x14ac:dyDescent="0.2">
      <c r="H16" s="15"/>
      <c r="I16" s="15"/>
      <c r="J16" s="15"/>
      <c r="K16" s="15"/>
      <c r="L16" s="16"/>
      <c r="M16" s="16"/>
      <c r="N16" s="15"/>
      <c r="O16" s="15"/>
      <c r="P16" s="15"/>
      <c r="Q16" s="17"/>
      <c r="R16" s="15"/>
    </row>
    <row r="17" spans="8:18" x14ac:dyDescent="0.2">
      <c r="H17" s="15"/>
      <c r="I17" s="15"/>
      <c r="J17" s="15"/>
      <c r="K17" s="15"/>
      <c r="L17" s="16"/>
      <c r="M17" s="16"/>
      <c r="N17" s="15"/>
      <c r="O17" s="15"/>
      <c r="P17" s="15"/>
      <c r="Q17" s="17"/>
      <c r="R17" s="15"/>
    </row>
    <row r="18" spans="8:18" x14ac:dyDescent="0.2">
      <c r="H18" s="15"/>
      <c r="I18" s="15"/>
      <c r="J18" s="15"/>
      <c r="K18" s="15"/>
      <c r="L18" s="16"/>
      <c r="M18" s="16"/>
      <c r="N18" s="15"/>
      <c r="O18" s="15"/>
      <c r="P18" s="15"/>
      <c r="Q18" s="17"/>
      <c r="R18" s="15"/>
    </row>
    <row r="19" spans="8:18" x14ac:dyDescent="0.2">
      <c r="H19" s="15"/>
      <c r="I19" s="15"/>
      <c r="J19" s="15"/>
      <c r="K19" s="15"/>
      <c r="L19" s="16"/>
      <c r="M19" s="16"/>
      <c r="N19" s="15"/>
      <c r="O19" s="15"/>
      <c r="P19" s="15"/>
      <c r="Q19" s="17"/>
      <c r="R19" s="15"/>
    </row>
    <row r="20" spans="8:18" x14ac:dyDescent="0.2">
      <c r="H20" s="15"/>
      <c r="I20" s="15"/>
      <c r="J20" s="15"/>
      <c r="K20" s="15"/>
      <c r="L20" s="16"/>
      <c r="M20" s="16"/>
      <c r="N20" s="15"/>
      <c r="O20" s="15"/>
      <c r="P20" s="15"/>
      <c r="Q20" s="17"/>
      <c r="R20" s="15"/>
    </row>
    <row r="21" spans="8:18" x14ac:dyDescent="0.2">
      <c r="H21" s="15"/>
      <c r="I21" s="15"/>
      <c r="J21" s="15"/>
      <c r="K21" s="15"/>
      <c r="L21" s="16"/>
      <c r="M21" s="16"/>
      <c r="N21" s="15"/>
      <c r="O21" s="15"/>
      <c r="P21" s="15"/>
      <c r="Q21" s="17"/>
      <c r="R21" s="15"/>
    </row>
    <row r="22" spans="8:18" x14ac:dyDescent="0.2">
      <c r="H22" s="15"/>
      <c r="I22" s="15"/>
      <c r="J22" s="15"/>
      <c r="K22" s="15"/>
      <c r="L22" s="16"/>
      <c r="M22" s="16"/>
      <c r="N22" s="15"/>
      <c r="O22" s="15"/>
      <c r="P22" s="15"/>
      <c r="Q22" s="17"/>
      <c r="R22" s="15"/>
    </row>
    <row r="23" spans="8:18" x14ac:dyDescent="0.2">
      <c r="H23" s="15"/>
      <c r="I23" s="15"/>
      <c r="J23" s="15"/>
      <c r="K23" s="15"/>
      <c r="L23" s="16"/>
      <c r="M23" s="16"/>
      <c r="N23" s="15"/>
      <c r="O23" s="15"/>
      <c r="P23" s="15"/>
      <c r="Q23" s="17"/>
      <c r="R23" s="15"/>
    </row>
    <row r="24" spans="8:18" x14ac:dyDescent="0.2">
      <c r="H24" s="15"/>
      <c r="I24" s="15"/>
      <c r="J24" s="15"/>
      <c r="K24" s="15"/>
      <c r="L24" s="16"/>
      <c r="M24" s="16"/>
      <c r="N24" s="15"/>
      <c r="O24" s="15"/>
      <c r="P24" s="15"/>
      <c r="Q24" s="17"/>
      <c r="R24" s="15"/>
    </row>
    <row r="25" spans="8:18" x14ac:dyDescent="0.2">
      <c r="H25" s="15"/>
      <c r="I25" s="15"/>
      <c r="J25" s="15"/>
      <c r="K25" s="15"/>
      <c r="L25" s="16"/>
      <c r="M25" s="16"/>
      <c r="N25" s="15"/>
      <c r="O25" s="15"/>
      <c r="P25" s="15"/>
      <c r="Q25" s="17"/>
      <c r="R25" s="15"/>
    </row>
    <row r="26" spans="8:18" x14ac:dyDescent="0.2">
      <c r="H26" s="15"/>
      <c r="I26" s="15"/>
      <c r="J26" s="15"/>
      <c r="K26" s="15"/>
      <c r="L26" s="16"/>
      <c r="M26" s="16"/>
      <c r="N26" s="15"/>
      <c r="O26" s="15"/>
      <c r="P26" s="15"/>
      <c r="Q26" s="17"/>
      <c r="R26" s="15"/>
    </row>
    <row r="27" spans="8:18" x14ac:dyDescent="0.2">
      <c r="H27" s="15"/>
      <c r="I27" s="15"/>
      <c r="J27" s="15"/>
      <c r="K27" s="15"/>
      <c r="L27" s="16"/>
      <c r="M27" s="16"/>
      <c r="N27" s="15"/>
      <c r="O27" s="15"/>
      <c r="P27" s="15"/>
      <c r="Q27" s="17"/>
      <c r="R27" s="15"/>
    </row>
    <row r="28" spans="8:18" x14ac:dyDescent="0.2">
      <c r="H28" s="15"/>
      <c r="I28" s="15"/>
      <c r="J28" s="15"/>
      <c r="K28" s="15"/>
      <c r="L28" s="16"/>
      <c r="M28" s="16"/>
      <c r="N28" s="15"/>
      <c r="O28" s="15"/>
      <c r="P28" s="15"/>
      <c r="Q28" s="17"/>
      <c r="R28" s="15"/>
    </row>
    <row r="29" spans="8:18" x14ac:dyDescent="0.2">
      <c r="H29" s="15"/>
      <c r="I29" s="15"/>
      <c r="J29" s="15"/>
      <c r="K29" s="15"/>
      <c r="L29" s="16"/>
      <c r="M29" s="16"/>
      <c r="N29" s="15"/>
      <c r="O29" s="15"/>
      <c r="P29" s="15"/>
      <c r="Q29" s="17"/>
      <c r="R29" s="15"/>
    </row>
    <row r="30" spans="8:18" x14ac:dyDescent="0.2">
      <c r="H30" s="15"/>
      <c r="I30" s="15"/>
      <c r="J30" s="15"/>
      <c r="K30" s="15"/>
      <c r="L30" s="16"/>
      <c r="M30" s="16"/>
      <c r="N30" s="15"/>
      <c r="O30" s="15"/>
      <c r="P30" s="15"/>
      <c r="Q30" s="17"/>
      <c r="R30" s="15"/>
    </row>
    <row r="31" spans="8:18" x14ac:dyDescent="0.2">
      <c r="H31" s="15"/>
      <c r="I31" s="15"/>
      <c r="J31" s="15"/>
      <c r="K31" s="15"/>
      <c r="L31" s="16"/>
      <c r="M31" s="16"/>
      <c r="N31" s="15"/>
      <c r="O31" s="15"/>
      <c r="P31" s="15"/>
      <c r="Q31" s="17"/>
      <c r="R31" s="15"/>
    </row>
  </sheetData>
  <autoFilter ref="B7:R9"/>
  <mergeCells count="20">
    <mergeCell ref="R6:S6"/>
    <mergeCell ref="G6:G7"/>
    <mergeCell ref="R9:S9"/>
    <mergeCell ref="R11:S11"/>
    <mergeCell ref="P1:R1"/>
    <mergeCell ref="B2:R2"/>
    <mergeCell ref="B3:R3"/>
    <mergeCell ref="B4:R4"/>
    <mergeCell ref="B5:R5"/>
    <mergeCell ref="B11:F12"/>
    <mergeCell ref="Q6:Q7"/>
    <mergeCell ref="F6:F7"/>
    <mergeCell ref="B6:B7"/>
    <mergeCell ref="C6:C7"/>
    <mergeCell ref="B9:Q9"/>
    <mergeCell ref="D6:E7"/>
    <mergeCell ref="D8:E8"/>
    <mergeCell ref="H6:I6"/>
    <mergeCell ref="J6:K6"/>
    <mergeCell ref="L6:M6"/>
  </mergeCells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Ткачева Татьяна Сергеевна</dc:creator>
  <cp:lastModifiedBy>Лумпов Александр Павлович</cp:lastModifiedBy>
  <cp:lastPrinted>2024-07-03T09:33:46Z</cp:lastPrinted>
  <dcterms:created xsi:type="dcterms:W3CDTF">2018-08-08T04:37:50Z</dcterms:created>
  <dcterms:modified xsi:type="dcterms:W3CDTF">2026-06-22T09:16:23Z</dcterms:modified>
</cp:coreProperties>
</file>