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6\ЕАТ РФ\Магнитная мешалка 589763,50\"/>
    </mc:Choice>
  </mc:AlternateContent>
  <xr:revisionPtr revIDLastSave="0" documentId="13_ncr:1_{53476F61-EA4B-4A68-BB20-8AACA50D130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ср.ариф." sheetId="1" r:id="rId1"/>
    <sheet name="Лист2" sheetId="2" r:id="rId2"/>
    <sheet name="Лист3" sheetId="3" r:id="rId3"/>
  </sheets>
  <definedNames>
    <definedName name="OLE_LINK1" localSheetId="0">'ср.ариф.'!#REF!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8" i="1" l="1"/>
  <c r="U7" i="1"/>
  <c r="T7" i="1"/>
  <c r="P7" i="1"/>
  <c r="Q7" i="1" s="1"/>
  <c r="R7" i="1" s="1"/>
  <c r="O7" i="1"/>
  <c r="N7" i="1"/>
  <c r="S7" i="1" s="1"/>
</calcChain>
</file>

<file path=xl/sharedStrings.xml><?xml version="1.0" encoding="utf-8"?>
<sst xmlns="http://schemas.openxmlformats.org/spreadsheetml/2006/main" count="36" uniqueCount="31">
  <si>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</si>
  <si>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</si>
  <si>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</si>
  <si>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</si>
  <si>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</si>
  <si>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</si>
  <si>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</si>
  <si>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</si>
  <si>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</si>
  <si>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</si>
  <si>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</si>
  <si>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</si>
  <si>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</si>
  <si>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</si>
  <si>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</si>
  <si>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</si>
  <si>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</si>
  <si>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</si>
  <si>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</si>
  <si>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</si>
  <si>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</si>
  <si>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</si>
  <si>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</si>
  <si>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Многопозиционная магнитная мешалка RT 15 power IKAMAG</t>
  </si>
  <si>
    <t>шт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</si>
  <si>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</si>
  <si>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</si>
  <si>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В результате проведенного расчета цена контракта составит 589 763 руб  50    коп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</si>
  <si>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</si>
  <si>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(должность)                                         подписано ЭЦП                (расшифровка подписи)</t>
  </si>
  <si>
    <t>на поставку многопозиционной магнитной мешалки RT 15 power IKAMAG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</si>
</sst>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3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32" fillId="2" borderId="0" applyBorder="0" applyProtection="0"/>
    <xf numFmtId="0" fontId="32" fillId="3" borderId="0" applyBorder="0" applyProtection="0"/>
    <xf numFmtId="0" fontId="32" fillId="4" borderId="0" applyBorder="0" applyProtection="0"/>
    <xf numFmtId="0" fontId="32" fillId="2" borderId="0" applyBorder="0" applyProtection="0"/>
    <xf numFmtId="0" fontId="32" fillId="5" borderId="0" applyBorder="0" applyProtection="0"/>
    <xf numFmtId="0" fontId="32" fillId="3" borderId="0" applyBorder="0" applyProtection="0"/>
    <xf numFmtId="0" fontId="32" fillId="6" borderId="0" applyBorder="0" applyProtection="0"/>
    <xf numFmtId="0" fontId="32" fillId="7" borderId="0" applyBorder="0" applyProtection="0"/>
    <xf numFmtId="0" fontId="32" fillId="8" borderId="0" applyBorder="0" applyProtection="0"/>
    <xf numFmtId="0" fontId="32" fillId="6" borderId="0" applyBorder="0" applyProtection="0"/>
    <xf numFmtId="0" fontId="32" fillId="9" borderId="0" applyBorder="0" applyProtection="0"/>
    <xf numFmtId="0" fontId="32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29">
    <xf numFmtId="0" fontId="0" fillId="0" borderId="0" xfId="0"/>
    <xf numFmtId="0" fontId="31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14" fontId="28" fillId="0" borderId="0" xfId="0" applyNumberFormat="1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right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2" fontId="21" fillId="0" borderId="0" xfId="0" applyNumberFormat="1" applyFont="1"/>
    <xf numFmtId="0" fontId="28" fillId="0" borderId="0" xfId="0" applyFont="1" applyAlignment="1">
      <alignment horizontal="left" vertical="top" wrapText="1"/>
    </xf>
  </cellXfs>
  <cellStyles count="44">
    <cellStyle name="20% - Акцент1 2" xfId="1" xr:uid="{00000000-0005-0000-0000-000006000000}"/>
    <cellStyle name="20% - Акцент2 2" xfId="2" xr:uid="{00000000-0005-0000-0000-000007000000}"/>
    <cellStyle name="20% - Акцент3 2" xfId="3" xr:uid="{00000000-0005-0000-0000-000008000000}"/>
    <cellStyle name="20% - Акцент4 2" xfId="4" xr:uid="{00000000-0005-0000-0000-000009000000}"/>
    <cellStyle name="20% - Акцент5 2" xfId="5" xr:uid="{00000000-0005-0000-0000-00000A000000}"/>
    <cellStyle name="20% - Акцент6 2" xfId="6" xr:uid="{00000000-0005-0000-0000-00000B000000}"/>
    <cellStyle name="40% - Акцент1 2" xfId="7" xr:uid="{00000000-0005-0000-0000-00000C000000}"/>
    <cellStyle name="40% - Акцент2 2" xfId="8" xr:uid="{00000000-0005-0000-0000-00000D000000}"/>
    <cellStyle name="40% - Акцент3 2" xfId="9" xr:uid="{00000000-0005-0000-0000-00000E000000}"/>
    <cellStyle name="40% - Акцент4 2" xfId="10" xr:uid="{00000000-0005-0000-0000-00000F000000}"/>
    <cellStyle name="40% - Акцент5 2" xfId="11" xr:uid="{00000000-0005-0000-0000-000010000000}"/>
    <cellStyle name="40% - Акцент6 2" xfId="12" xr:uid="{00000000-0005-0000-0000-000011000000}"/>
    <cellStyle name="60% - Акцент1 2" xfId="13" xr:uid="{00000000-0005-0000-0000-000012000000}"/>
    <cellStyle name="60% - Акцент2 2" xfId="14" xr:uid="{00000000-0005-0000-0000-000013000000}"/>
    <cellStyle name="60% - Акцент3 2" xfId="15" xr:uid="{00000000-0005-0000-0000-000014000000}"/>
    <cellStyle name="60% - Акцент4 2" xfId="16" xr:uid="{00000000-0005-0000-0000-000015000000}"/>
    <cellStyle name="60% - Акцент5 2" xfId="17" xr:uid="{00000000-0005-0000-0000-000016000000}"/>
    <cellStyle name="60% - Акцент6 2" xfId="18" xr:uid="{00000000-0005-0000-0000-000017000000}"/>
    <cellStyle name="Акцент1 2" xfId="19" xr:uid="{00000000-0005-0000-0000-000018000000}"/>
    <cellStyle name="Акцент2 2" xfId="20" xr:uid="{00000000-0005-0000-0000-000019000000}"/>
    <cellStyle name="Акцент3 2" xfId="21" xr:uid="{00000000-0005-0000-0000-00001A000000}"/>
    <cellStyle name="Акцент4 2" xfId="22" xr:uid="{00000000-0005-0000-0000-00001B000000}"/>
    <cellStyle name="Акцент5 2" xfId="23" xr:uid="{00000000-0005-0000-0000-00001C000000}"/>
    <cellStyle name="Акцент6 2" xfId="24" xr:uid="{00000000-0005-0000-0000-00001D000000}"/>
    <cellStyle name="Ввод  2" xfId="25" xr:uid="{00000000-0005-0000-0000-00001E000000}"/>
    <cellStyle name="Вывод 2" xfId="26" xr:uid="{00000000-0005-0000-0000-00001F000000}"/>
    <cellStyle name="Вычисление 2" xfId="27" xr:uid="{00000000-0005-0000-0000-000020000000}"/>
    <cellStyle name="Заголовок 1 2" xfId="28" xr:uid="{00000000-0005-0000-0000-000021000000}"/>
    <cellStyle name="Заголовок 2 2" xfId="29" xr:uid="{00000000-0005-0000-0000-000022000000}"/>
    <cellStyle name="Заголовок 3 2" xfId="30" xr:uid="{00000000-0005-0000-0000-000023000000}"/>
    <cellStyle name="Заголовок 4 2" xfId="31" xr:uid="{00000000-0005-0000-0000-000024000000}"/>
    <cellStyle name="Итог 2" xfId="32" xr:uid="{00000000-0005-0000-0000-000025000000}"/>
    <cellStyle name="Контрольная ячейка 2" xfId="33" xr:uid="{00000000-0005-0000-0000-000026000000}"/>
    <cellStyle name="Название 2" xfId="34" xr:uid="{00000000-0005-0000-0000-000027000000}"/>
    <cellStyle name="Нейтральный 2" xfId="35" xr:uid="{00000000-0005-0000-0000-000028000000}"/>
    <cellStyle name="Обычный" xfId="0" builtinId="0"/>
    <cellStyle name="Обычный 2" xfId="36" xr:uid="{00000000-0005-0000-0000-000029000000}"/>
    <cellStyle name="Обычный 3" xfId="37" xr:uid="{00000000-0005-0000-0000-00002A000000}"/>
    <cellStyle name="Плохой 2" xfId="38" xr:uid="{00000000-0005-0000-0000-00002B000000}"/>
    <cellStyle name="Пояснение 2" xfId="39" xr:uid="{00000000-0005-0000-0000-00002C000000}"/>
    <cellStyle name="Примечание 2" xfId="40" xr:uid="{00000000-0005-0000-0000-00002D000000}"/>
    <cellStyle name="Связанная ячейка 2" xfId="41" xr:uid="{00000000-0005-0000-0000-00002E000000}"/>
    <cellStyle name="Текст предупреждения 2" xfId="42" xr:uid="{00000000-0005-0000-0000-00002F000000}"/>
    <cellStyle name="Хороший 2" xfId="43" xr:uid="{00000000-0005-0000-0000-000030000000}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1192365</xdr:colOff>
      <xdr:row>4</xdr:row>
      <xdr:rowOff>0</xdr:rowOff>
    </xdr:from>
    <xdr:to>
      <xdr:col>21</xdr:col>
      <xdr:colOff>54690</xdr:colOff>
      <xdr:row>4</xdr:row>
      <xdr:rowOff>225360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59840" y="1009440"/>
          <a:ext cx="6261480" cy="22536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0</xdr:col>
      <xdr:colOff>0</xdr:colOff>
      <xdr:row>13</xdr:row>
      <xdr:rowOff>188280</xdr:rowOff>
    </xdr:from>
    <xdr:to>
      <xdr:col>15</xdr:col>
      <xdr:colOff>85290</xdr:colOff>
      <xdr:row>15</xdr:row>
      <xdr:rowOff>120960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416200"/>
          <a:ext cx="10696680" cy="72936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4"/>
  <sheetViews>
    <sheetView tabSelected="1" zoomScaleNormal="100" workbookViewId="0">
      <pane ySplit="1" topLeftCell="A2" activePane="bottomLeft" state="frozen"/>
      <selection pane="bottomLeft" activeCell="A9" sqref="A9:S9"/>
    </sheetView>
  </sheetViews>
  <sheetFormatPr defaultColWidth="9.140625" defaultRowHeight="15" x14ac:dyDescent="0.25"/>
  <cols>
    <col min="1" max="1" width="4.28515625" style="14" customWidth="1"/>
    <col min="2" max="2" width="57.85546875" style="14" customWidth="1"/>
    <col min="3" max="3" width="9.140625" style="14"/>
    <col min="4" max="4" width="6.42578125" style="14" customWidth="1"/>
    <col min="5" max="5" width="16" style="14" customWidth="1"/>
    <col min="6" max="6" width="14.5703125" style="14" customWidth="1"/>
    <col min="7" max="7" width="16.5703125" style="14" customWidth="1"/>
    <col min="8" max="8" width="7.28515625" style="15" hidden="1" customWidth="1"/>
    <col min="9" max="9" width="11.5703125" style="15" hidden="1" customWidth="1"/>
    <col min="10" max="13" width="9.140625" style="14" hidden="1"/>
    <col min="14" max="14" width="18.140625" style="14" customWidth="1"/>
    <col min="15" max="15" width="7.5703125" style="14" customWidth="1"/>
    <col min="16" max="16" width="11.28515625" style="14" customWidth="1"/>
    <col min="17" max="17" width="9.28515625" style="14" customWidth="1"/>
    <col min="18" max="18" width="18.42578125" style="14" customWidth="1"/>
    <col min="19" max="19" width="14.42578125" style="14" customWidth="1"/>
    <col min="20" max="21" width="13.42578125" style="14" customWidth="1"/>
    <col min="22" max="22" width="9.28515625" style="14" customWidth="1"/>
    <col min="23" max="1024" width="9.140625" style="14"/>
  </cols>
  <sheetData>
    <row r="1" spans="1:21" ht="22.5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6"/>
      <c r="U1" s="15"/>
    </row>
    <row r="2" spans="1:21" ht="22.5" customHeight="1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2.7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7"/>
    </row>
    <row r="4" spans="1:21" ht="21.75" customHeight="1" x14ac:dyDescent="0.3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7"/>
    </row>
    <row r="5" spans="1:21" ht="41.25" customHeight="1" x14ac:dyDescent="0.25">
      <c r="A5" s="9" t="s">
        <v>2</v>
      </c>
      <c r="B5" s="9" t="s">
        <v>3</v>
      </c>
      <c r="C5" s="8" t="s">
        <v>4</v>
      </c>
      <c r="D5" s="9" t="s">
        <v>5</v>
      </c>
      <c r="E5" s="20" t="s">
        <v>6</v>
      </c>
      <c r="F5" s="20" t="s">
        <v>7</v>
      </c>
      <c r="G5" s="20" t="s">
        <v>8</v>
      </c>
      <c r="H5" s="7" t="s">
        <v>9</v>
      </c>
      <c r="I5" s="7"/>
      <c r="J5" s="7"/>
      <c r="K5" s="7" t="s">
        <v>10</v>
      </c>
      <c r="L5" s="7"/>
      <c r="M5" s="7"/>
      <c r="N5" s="7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7" t="s">
        <v>16</v>
      </c>
      <c r="T5" s="7" t="s">
        <v>17</v>
      </c>
      <c r="U5" s="6" t="s">
        <v>18</v>
      </c>
    </row>
    <row r="6" spans="1:21" ht="39" customHeight="1" x14ac:dyDescent="0.25">
      <c r="A6" s="9"/>
      <c r="B6" s="9"/>
      <c r="C6" s="8"/>
      <c r="D6" s="9"/>
      <c r="E6" s="20" t="s">
        <v>19</v>
      </c>
      <c r="F6" s="20" t="s">
        <v>19</v>
      </c>
      <c r="G6" s="20" t="s">
        <v>19</v>
      </c>
      <c r="H6" s="20" t="s">
        <v>20</v>
      </c>
      <c r="I6" s="20" t="s">
        <v>21</v>
      </c>
      <c r="J6" s="20" t="s">
        <v>22</v>
      </c>
      <c r="K6" s="20" t="s">
        <v>20</v>
      </c>
      <c r="L6" s="20" t="s">
        <v>21</v>
      </c>
      <c r="M6" s="20" t="s">
        <v>22</v>
      </c>
      <c r="N6" s="7"/>
      <c r="O6" s="9"/>
      <c r="P6" s="9"/>
      <c r="Q6" s="9"/>
      <c r="R6" s="9"/>
      <c r="S6" s="7"/>
      <c r="T6" s="7"/>
      <c r="U6" s="6"/>
    </row>
    <row r="7" spans="1:21" ht="39" customHeight="1" x14ac:dyDescent="0.25">
      <c r="A7" s="18">
        <v>1</v>
      </c>
      <c r="B7" s="21" t="s">
        <v>23</v>
      </c>
      <c r="C7" s="19" t="s">
        <v>24</v>
      </c>
      <c r="D7" s="22">
        <v>1</v>
      </c>
      <c r="E7" s="23">
        <v>589763.5</v>
      </c>
      <c r="F7" s="23">
        <v>599527</v>
      </c>
      <c r="G7" s="23">
        <v>617473</v>
      </c>
      <c r="H7" s="20"/>
      <c r="I7" s="20"/>
      <c r="J7" s="20"/>
      <c r="K7" s="20"/>
      <c r="L7" s="20"/>
      <c r="M7" s="20"/>
      <c r="N7" s="20">
        <f>(E7+F7+G7)/3</f>
        <v>602254.5</v>
      </c>
      <c r="O7" s="18">
        <f>COUNT(E7,F7,G7,J7,M7)</f>
        <v>3</v>
      </c>
      <c r="P7" s="24">
        <f>STDEV(E7,F7,G7,J7,M7)</f>
        <v>14054.662562651585</v>
      </c>
      <c r="Q7" s="24">
        <f>P7/N7*100</f>
        <v>2.3336749767169169</v>
      </c>
      <c r="R7" s="25" t="str">
        <f>IF(Q7&lt;33,"ОДНОРОДНЫЕ","НЕОДНОРОДНЫЕ")</f>
        <v>ОДНОРОДНЫЕ</v>
      </c>
      <c r="S7" s="20">
        <f>D7*N7</f>
        <v>602254.5</v>
      </c>
      <c r="T7" s="26">
        <f>E7</f>
        <v>589763.5</v>
      </c>
      <c r="U7" s="26">
        <f>D7*E7</f>
        <v>589763.5</v>
      </c>
    </row>
    <row r="8" spans="1:21" ht="36.75" customHeight="1" x14ac:dyDescent="0.25">
      <c r="A8" s="5" t="s">
        <v>25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6">
        <f>U7</f>
        <v>589763.5</v>
      </c>
    </row>
    <row r="9" spans="1:21" ht="56.25" customHeight="1" x14ac:dyDescent="0.3">
      <c r="A9" s="11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27"/>
    </row>
    <row r="10" spans="1:21" ht="21.75" customHeight="1" x14ac:dyDescent="0.3">
      <c r="A10" s="4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17"/>
    </row>
    <row r="11" spans="1:21" ht="19.350000000000001" customHeight="1" x14ac:dyDescent="0.3">
      <c r="A11" s="28"/>
      <c r="B11" s="28"/>
      <c r="C11" s="3"/>
      <c r="D11" s="3"/>
      <c r="E11" s="3"/>
      <c r="F11" s="3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17"/>
    </row>
    <row r="12" spans="1:21" ht="63" customHeight="1" x14ac:dyDescent="0.3">
      <c r="A12" s="2" t="s">
        <v>28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7"/>
    </row>
    <row r="13" spans="1:21" ht="15.75" customHeight="1" x14ac:dyDescent="0.3">
      <c r="A13" s="1" t="s">
        <v>29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7"/>
    </row>
    <row r="14" spans="1:21" ht="47.85" customHeight="1" x14ac:dyDescent="0.25"/>
  </sheetData>
  <mergeCells count="24">
    <mergeCell ref="C11:F11"/>
    <mergeCell ref="A12:S12"/>
    <mergeCell ref="A13:S13"/>
    <mergeCell ref="T5:T6"/>
    <mergeCell ref="U5:U6"/>
    <mergeCell ref="A8:T8"/>
    <mergeCell ref="A9:S9"/>
    <mergeCell ref="A10:S10"/>
    <mergeCell ref="A1:S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</mergeCells>
  <conditionalFormatting sqref="R7">
    <cfRule type="expression" dxfId="5" priority="2">
      <formula>NOT(ISERROR(SEARCH("НЕ",R7)))</formula>
    </cfRule>
    <cfRule type="expression" dxfId="4" priority="3">
      <formula>NOT(ISERROR(SEARCH("ОДНОРОДНЫЕ",R7)))</formula>
    </cfRule>
    <cfRule type="expression" dxfId="3" priority="4">
      <formula>NOT(ISERROR(SEARCH("НЕОДНОРОДНЫЕ",R7)))</formula>
    </cfRule>
  </conditionalFormatting>
  <conditionalFormatting sqref="R7">
    <cfRule type="expression" dxfId="2" priority="5">
      <formula>NOT(ISERROR(SEARCH("НЕОДНОРОДНЫЕ",R7)))</formula>
    </cfRule>
    <cfRule type="expression" dxfId="1" priority="6">
      <formula>NOT(ISERROR(SEARCH("ОДНОРОДНЫЕ",R7)))</formula>
    </cfRule>
    <cfRule type="expression" dxfId="0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3" sqref="J3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USER556</cp:lastModifiedBy>
  <cp:revision>26</cp:revision>
  <cp:lastPrinted>2026-05-21T10:50:11Z</cp:lastPrinted>
  <dcterms:created xsi:type="dcterms:W3CDTF">2015-03-09T15:47:32Z</dcterms:created>
  <dcterms:modified xsi:type="dcterms:W3CDTF">2026-05-27T05:48:32Z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