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11445"/>
  </bookViews>
  <sheets>
    <sheet name="Расчет цены" sheetId="1" r:id="rId1"/>
  </sheets>
  <calcPr calcId="124519" refMode="R1C1"/>
</workbook>
</file>

<file path=xl/calcChain.xml><?xml version="1.0" encoding="utf-8"?>
<calcChain xmlns="http://schemas.openxmlformats.org/spreadsheetml/2006/main">
  <c r="I5" i="1"/>
  <c r="L5"/>
  <c r="M5" l="1"/>
  <c r="N5" s="1"/>
  <c r="O5" s="1"/>
  <c r="I6" s="1"/>
  <c r="J5"/>
  <c r="K5" s="1"/>
</calcChain>
</file>

<file path=xl/sharedStrings.xml><?xml version="1.0" encoding="utf-8"?>
<sst xmlns="http://schemas.openxmlformats.org/spreadsheetml/2006/main" count="27" uniqueCount="27">
  <si>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</si>
  <si>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</si>
  <si>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</si>
  <si>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</si>
  <si>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</si>
  <si>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</si>
  <si>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</si>
  <si>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</si>
  <si>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</si>
  <si>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</si>
  <si>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</si>
  <si>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</si>
  <si>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</si>
  <si>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</si>
  <si>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</si>
  <si>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</si>
  <si>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рублей</t>
  </si>
  <si>
    <t>Приложении №3                                                                                                    В соответствии с ч.6 статьи 22 Федерального закона от 05.04.2013 г. №44-ФЗ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 рынка) является приоритетным для определения и обоснования начальной (максимальной) цены договора.</t>
  </si>
  <si>
    <t>Обоснование начальной (максимальной) цены   на оказание ветеринарной услуги</t>
  </si>
  <si>
    <t>усл. ед.</t>
  </si>
  <si>
    <t>Погрузочно-разгрузочные работы</t>
  </si>
  <si>
    <t xml:space="preserve"> </t>
  </si>
  <si>
    <t>Расчет Н(М)ЦК, ЦКЕП произвела: Е.А. Малинкин</t>
  </si>
  <si>
    <t xml:space="preserve">
На основании вышеизложенного общая сумма на заключение контракта на оказание погрузочно-разгрузочных работ по средней цене составляет 238500( двести тридцать восемь  тысяч пятьсот) рублей 00  копеек, подтвержденной методом сопоставления рыночных цен.
</t>
  </si>
  <si>
    <t xml:space="preserve">Поставщик №43-15/05/26  от 15.05.2026             </t>
  </si>
  <si>
    <t xml:space="preserve">Поставщик №2 от 14.05.2026                     </t>
  </si>
  <si>
    <t xml:space="preserve">Поставщик №1 от 15.05.2026               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</si>
</sst>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9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</font>
    <font>
      <u/>
      <sz val="8"/>
      <color theme="10"/>
      <name val="Arial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61">
    <xf numFmtId="0" fontId="0" fillId="0" borderId="0" xfId="0"/>
    <xf numFmtId="0" fontId="7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2" fontId="9" fillId="0" borderId="0" xfId="0" applyNumberFormat="1" applyFont="1" applyAlignment="1">
      <alignment vertical="center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11" fillId="0" borderId="3" xfId="0" applyFont="1" applyBorder="1" applyAlignment="1">
      <alignment horizontal="center" vertical="top" wrapText="1"/>
    </xf>
    <xf numFmtId="16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4" fillId="0" borderId="0" xfId="0" applyFont="1"/>
    <xf numFmtId="0" fontId="7" fillId="0" borderId="0" xfId="0" applyFont="1" applyFill="1"/>
    <xf numFmtId="0" fontId="11" fillId="0" borderId="3" xfId="0" applyFont="1" applyFill="1" applyBorder="1" applyAlignment="1">
      <alignment horizontal="center" vertical="top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2" fillId="2" borderId="4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0" fontId="5" fillId="0" borderId="0" xfId="0" applyFont="1" applyAlignment="1" applyProtection="1">
      <alignment horizontal="left" vertical="top" wrapText="1"/>
      <protection locked="0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/>
    <xf numFmtId="0" fontId="1" fillId="2" borderId="0" xfId="0" applyFont="1" applyFill="1" applyAlignment="1"/>
    <xf numFmtId="0" fontId="9" fillId="2" borderId="0" xfId="0" applyFont="1" applyFill="1" applyAlignment="1"/>
    <xf numFmtId="0" fontId="10" fillId="2" borderId="0" xfId="0" applyFont="1" applyFill="1"/>
    <xf numFmtId="0" fontId="10" fillId="2" borderId="0" xfId="0" applyFont="1" applyFill="1" applyAlignment="1"/>
    <xf numFmtId="14" fontId="5" fillId="2" borderId="0" xfId="0" applyNumberFormat="1" applyFont="1" applyFill="1" applyAlignment="1"/>
    <xf numFmtId="0" fontId="5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/>
    <xf numFmtId="0" fontId="5" fillId="2" borderId="0" xfId="0" applyFont="1" applyFill="1" applyAlignment="1" applyProtection="1">
      <alignment wrapText="1"/>
      <protection locked="0"/>
    </xf>
    <xf numFmtId="165" fontId="5" fillId="2" borderId="0" xfId="0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4" fillId="0" borderId="0" xfId="0" applyFont="1" applyFill="1"/>
    <xf numFmtId="0" fontId="7" fillId="0" borderId="1" xfId="0" applyFont="1" applyBorder="1"/>
    <xf numFmtId="0" fontId="7" fillId="2" borderId="0" xfId="0" applyFont="1" applyFill="1" applyAlignment="1">
      <alignment horizontal="left" wrapText="1"/>
    </xf>
    <xf numFmtId="0" fontId="0" fillId="2" borderId="0" xfId="0" applyFill="1" applyAlignment="1"/>
    <xf numFmtId="0" fontId="4" fillId="2" borderId="1" xfId="0" applyFont="1" applyFill="1" applyBorder="1" applyAlignment="1">
      <alignment horizontal="left" wrapText="1"/>
    </xf>
    <xf numFmtId="0" fontId="0" fillId="2" borderId="1" xfId="0" applyFill="1" applyBorder="1" applyAlignment="1"/>
    <xf numFmtId="0" fontId="0" fillId="0" borderId="1" xfId="0" applyBorder="1" applyAlignment="1"/>
    <xf numFmtId="0" fontId="5" fillId="2" borderId="0" xfId="0" applyFont="1" applyFill="1" applyAlignment="1" applyProtection="1">
      <alignment wrapText="1"/>
      <protection locked="0"/>
    </xf>
    <xf numFmtId="0" fontId="0" fillId="0" borderId="0" xfId="0" applyAlignment="1"/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Гиперссылка 2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5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63150" y="31337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51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31051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1600200</xdr:rowOff>
    </xdr:from>
    <xdr:to>
      <xdr:col>11</xdr:col>
      <xdr:colOff>1504950</xdr:colOff>
      <xdr:row>3</xdr:row>
      <xdr:rowOff>1962150</xdr:rowOff>
    </xdr:to>
    <xdr:pic>
      <xdr:nvPicPr>
        <xdr:cNvPr id="517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915650" y="37814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3</xdr:row>
      <xdr:rowOff>1400175</xdr:rowOff>
    </xdr:from>
    <xdr:to>
      <xdr:col>11</xdr:col>
      <xdr:colOff>419100</xdr:colOff>
      <xdr:row>3</xdr:row>
      <xdr:rowOff>1628775</xdr:rowOff>
    </xdr:to>
    <xdr:pic>
      <xdr:nvPicPr>
        <xdr:cNvPr id="51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163300" y="35814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5"/>
  <sheetViews>
    <sheetView tabSelected="1" view="pageBreakPreview" zoomScaleNormal="85" zoomScaleSheetLayoutView="100" workbookViewId="0">
      <selection activeCell="G4" sqref="G4"/>
    </sheetView>
  </sheetViews>
  <sheetFormatPr defaultColWidth="9.140625" defaultRowHeight="12.75"/>
  <cols>
    <col min="1" max="1" width="9.42578125" style="1" customWidth="1"/>
    <col min="2" max="2" width="38.5703125" style="18" customWidth="1"/>
    <col min="3" max="3" width="27.7109375" style="1" customWidth="1"/>
    <col min="4" max="4" width="6.7109375" style="1" customWidth="1"/>
    <col min="5" max="5" width="6.85546875" style="1" customWidth="1"/>
    <col min="6" max="6" width="11.7109375" style="19" customWidth="1"/>
    <col min="7" max="8" width="11.7109375" style="1" customWidth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2.140625" style="1" customWidth="1"/>
    <col min="14" max="14" width="12.28515625" style="1" customWidth="1"/>
    <col min="15" max="15" width="12.85546875" style="1" customWidth="1"/>
    <col min="16" max="16" width="7.5703125" style="1" customWidth="1"/>
    <col min="17" max="16384" width="9.140625" style="1"/>
  </cols>
  <sheetData>
    <row r="1" spans="1:16" ht="93.75" customHeight="1">
      <c r="L1" s="49" t="s">
        <v>17</v>
      </c>
      <c r="M1" s="50"/>
      <c r="N1" s="50"/>
      <c r="O1" s="50"/>
    </row>
    <row r="2" spans="1:16" ht="39" customHeight="1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6" ht="39" customHeight="1">
      <c r="A3" s="52" t="s">
        <v>0</v>
      </c>
      <c r="B3" s="52" t="s">
        <v>1</v>
      </c>
      <c r="C3" s="53" t="s">
        <v>2</v>
      </c>
      <c r="D3" s="53" t="s">
        <v>3</v>
      </c>
      <c r="E3" s="53" t="s">
        <v>4</v>
      </c>
      <c r="F3" s="55" t="s">
        <v>5</v>
      </c>
      <c r="G3" s="56"/>
      <c r="H3" s="57"/>
      <c r="I3" s="58" t="s">
        <v>6</v>
      </c>
      <c r="J3" s="58"/>
      <c r="K3" s="58"/>
      <c r="L3" s="59" t="s">
        <v>7</v>
      </c>
      <c r="M3" s="59"/>
      <c r="N3" s="59"/>
      <c r="O3" s="59"/>
    </row>
    <row r="4" spans="1:16" ht="159" customHeight="1" thickBot="1">
      <c r="A4" s="52"/>
      <c r="B4" s="53"/>
      <c r="C4" s="54"/>
      <c r="D4" s="54"/>
      <c r="E4" s="54"/>
      <c r="F4" s="20" t="s">
        <v>26</v>
      </c>
      <c r="G4" s="20" t="s">
        <v>25</v>
      </c>
      <c r="H4" s="12" t="s">
        <v>24</v>
      </c>
      <c r="I4" s="2" t="s">
        <v>8</v>
      </c>
      <c r="J4" s="2" t="s">
        <v>9</v>
      </c>
      <c r="K4" s="3" t="s">
        <v>10</v>
      </c>
      <c r="L4" s="4" t="s">
        <v>11</v>
      </c>
      <c r="M4" s="5" t="s">
        <v>12</v>
      </c>
      <c r="N4" s="5" t="s">
        <v>13</v>
      </c>
      <c r="O4" s="5" t="s">
        <v>14</v>
      </c>
    </row>
    <row r="5" spans="1:16" s="8" customFormat="1" ht="72.75" customHeight="1" thickBot="1">
      <c r="A5" s="6">
        <v>1</v>
      </c>
      <c r="B5" s="26" t="s">
        <v>20</v>
      </c>
      <c r="C5" s="7" t="s">
        <v>21</v>
      </c>
      <c r="D5" s="25" t="s">
        <v>19</v>
      </c>
      <c r="E5" s="25">
        <v>300</v>
      </c>
      <c r="F5" s="21">
        <v>800</v>
      </c>
      <c r="G5" s="22">
        <v>735</v>
      </c>
      <c r="H5" s="21">
        <v>850</v>
      </c>
      <c r="I5" s="13">
        <f t="shared" ref="I5" si="0">AVERAGE(F5:H5)</f>
        <v>795</v>
      </c>
      <c r="J5" s="14">
        <f t="shared" ref="J5" si="1">SQRT(((SUM((POWER(H5-I5,2)),(POWER(G5-I5,2)),(POWER(F5-I5,2)))/(COLUMNS(F5:H5)-1))))</f>
        <v>57.662812973353979</v>
      </c>
      <c r="K5" s="14">
        <f t="shared" ref="K5" si="2">J5/I5*100</f>
        <v>7.2531840218055326</v>
      </c>
      <c r="L5" s="15">
        <f t="shared" ref="L5" si="3">((E5/3)*(SUM(F5:H5)))</f>
        <v>238500</v>
      </c>
      <c r="M5" s="16">
        <f>L5/E5</f>
        <v>795</v>
      </c>
      <c r="N5" s="15">
        <f t="shared" ref="N5" si="4">ROUNDDOWN(M5,2)</f>
        <v>795</v>
      </c>
      <c r="O5" s="15">
        <f>N5*E5</f>
        <v>238500</v>
      </c>
    </row>
    <row r="6" spans="1:16" ht="56.25" customHeight="1">
      <c r="A6" s="60" t="s">
        <v>15</v>
      </c>
      <c r="B6" s="60"/>
      <c r="C6" s="60"/>
      <c r="D6" s="60"/>
      <c r="E6" s="60"/>
      <c r="F6" s="60"/>
      <c r="G6" s="60"/>
      <c r="H6" s="23"/>
      <c r="I6" s="9">
        <f>SUM(O5:O5)</f>
        <v>238500</v>
      </c>
      <c r="J6" s="17" t="s">
        <v>16</v>
      </c>
      <c r="K6" s="17"/>
      <c r="L6" s="17"/>
      <c r="M6" s="17"/>
      <c r="N6" s="17"/>
      <c r="O6" s="9"/>
    </row>
    <row r="7" spans="1:16" ht="63.75" customHeight="1">
      <c r="A7" s="44" t="s">
        <v>23</v>
      </c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6" ht="15.75">
      <c r="A8" s="29" t="s">
        <v>22</v>
      </c>
      <c r="B8" s="27"/>
      <c r="C8" s="30"/>
      <c r="D8" s="31"/>
      <c r="E8" s="31"/>
      <c r="F8" s="32"/>
      <c r="G8" s="32"/>
      <c r="H8" s="32"/>
      <c r="I8" s="32"/>
      <c r="J8" s="33"/>
      <c r="K8" s="32"/>
      <c r="L8" s="28"/>
      <c r="M8" s="28"/>
      <c r="N8" s="28"/>
      <c r="O8" s="28"/>
      <c r="P8" s="28"/>
    </row>
    <row r="9" spans="1:16" ht="15.75">
      <c r="A9" s="34"/>
      <c r="B9" s="30"/>
      <c r="C9" s="34"/>
      <c r="D9" s="34"/>
      <c r="E9" s="35"/>
      <c r="F9" s="36"/>
      <c r="G9" s="37"/>
      <c r="H9" s="38"/>
      <c r="I9" s="39"/>
      <c r="J9" s="39"/>
      <c r="K9" s="39"/>
      <c r="L9" s="39"/>
      <c r="M9" s="39"/>
      <c r="N9" s="39"/>
      <c r="O9" s="39"/>
      <c r="P9" s="28"/>
    </row>
    <row r="10" spans="1:16" ht="15.75">
      <c r="A10" s="34"/>
      <c r="B10" s="34"/>
      <c r="C10" s="34"/>
      <c r="D10" s="34"/>
      <c r="E10" s="35"/>
      <c r="F10" s="47"/>
      <c r="G10" s="48"/>
      <c r="H10" s="48"/>
      <c r="I10" s="48"/>
      <c r="J10" s="48"/>
      <c r="K10" s="48"/>
      <c r="L10" s="48"/>
      <c r="M10" s="48"/>
      <c r="N10" s="48"/>
      <c r="O10" s="48"/>
      <c r="P10" s="48"/>
    </row>
    <row r="11" spans="1:16" ht="3" customHeight="1">
      <c r="A11" s="24"/>
      <c r="B11" s="10"/>
      <c r="C11" s="10"/>
      <c r="D11" s="10"/>
      <c r="E11" s="11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</row>
    <row r="12" spans="1:16" ht="15.75" hidden="1">
      <c r="B12" s="10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</row>
    <row r="13" spans="1:16" hidden="1"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</row>
    <row r="14" spans="1:16" ht="2.25" hidden="1" customHeight="1"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</row>
    <row r="15" spans="1:16"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</row>
    <row r="16" spans="1:16"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</row>
    <row r="17" spans="6:35">
      <c r="F17" s="40"/>
    </row>
    <row r="22" spans="6:35" ht="15">
      <c r="T22" s="42"/>
      <c r="U22" s="43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8"/>
    </row>
    <row r="23" spans="6:35" ht="15.75">
      <c r="T23" s="29"/>
      <c r="U23" s="27"/>
      <c r="V23" s="30"/>
      <c r="W23" s="31"/>
      <c r="X23" s="31"/>
      <c r="Y23" s="32"/>
      <c r="Z23" s="32"/>
      <c r="AA23" s="32"/>
      <c r="AB23" s="32"/>
      <c r="AC23" s="33"/>
      <c r="AD23" s="32"/>
      <c r="AE23" s="28"/>
      <c r="AF23" s="28"/>
      <c r="AG23" s="28"/>
      <c r="AH23" s="28"/>
      <c r="AI23" s="28"/>
    </row>
    <row r="24" spans="6:35" ht="15.75">
      <c r="L24" s="41"/>
      <c r="T24" s="34"/>
      <c r="U24" s="30"/>
      <c r="V24" s="34"/>
      <c r="W24" s="34"/>
      <c r="X24" s="35"/>
      <c r="Y24" s="36"/>
      <c r="Z24" s="37"/>
      <c r="AA24" s="38"/>
      <c r="AB24" s="39"/>
      <c r="AC24" s="39"/>
      <c r="AD24" s="39"/>
      <c r="AE24" s="39"/>
      <c r="AF24" s="39"/>
      <c r="AG24" s="39"/>
      <c r="AH24" s="39"/>
      <c r="AI24" s="28"/>
    </row>
    <row r="25" spans="6:35" ht="15.75">
      <c r="T25" s="34"/>
      <c r="U25" s="34"/>
      <c r="V25" s="34"/>
      <c r="W25" s="34"/>
      <c r="X25" s="35"/>
      <c r="Y25" s="36"/>
      <c r="Z25" s="37"/>
      <c r="AA25" s="38"/>
      <c r="AB25" s="39"/>
      <c r="AC25" s="39"/>
      <c r="AD25" s="39"/>
      <c r="AE25" s="39"/>
      <c r="AF25" s="39"/>
      <c r="AG25" s="39"/>
      <c r="AH25" s="39"/>
      <c r="AI25" s="28"/>
    </row>
  </sheetData>
  <mergeCells count="14">
    <mergeCell ref="T22:U22"/>
    <mergeCell ref="A7:P7"/>
    <mergeCell ref="F10:P16"/>
    <mergeCell ref="L1:O1"/>
    <mergeCell ref="A2:O2"/>
    <mergeCell ref="A3:A4"/>
    <mergeCell ref="B3:B4"/>
    <mergeCell ref="C3:C4"/>
    <mergeCell ref="D3:D4"/>
    <mergeCell ref="E3:E4"/>
    <mergeCell ref="F3:H3"/>
    <mergeCell ref="I3:K3"/>
    <mergeCell ref="L3:O3"/>
    <mergeCell ref="A6:G6"/>
  </mergeCells>
  <phoneticPr fontId="0" type="noConversion"/>
  <pageMargins left="0.31496062992125984" right="0.31496062992125984" top="0.98425196850393704" bottom="0.19685039370078741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ATorbenko</dc:creator>
  <cp:lastModifiedBy>Марина</cp:lastModifiedBy>
  <cp:lastPrinted>2025-10-15T13:26:56Z</cp:lastPrinted>
  <dcterms:created xsi:type="dcterms:W3CDTF">2014-01-28T13:50:42Z</dcterms:created>
  <dcterms:modified xsi:type="dcterms:W3CDTF">2026-06-03T10:06:38Z</dcterms:modified>
</cp:coreProperties>
</file>