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yabova\Desktop\Новогорск\Кочиев\Однолетки\"/>
    </mc:Choice>
  </mc:AlternateContent>
  <bookViews>
    <workbookView xWindow="0" yWindow="0" windowWidth="20730" windowHeight="11760"/>
  </bookViews>
  <sheets>
    <sheet name=" Обоснование" sheetId="6" r:id="rId1"/>
  </sheets>
  <definedNames>
    <definedName name="_xlnm.Print_Area" localSheetId="0">' Обоснование'!$A$1:$X$51</definedName>
  </definedNames>
  <calcPr calcId="152511"/>
</workbook>
</file>

<file path=xl/calcChain.xml><?xml version="1.0" encoding="utf-8"?>
<calcChain xmlns="http://schemas.openxmlformats.org/spreadsheetml/2006/main">
  <c r="H27" i="6" l="1"/>
  <c r="I27" i="6" s="1"/>
  <c r="H26" i="6"/>
  <c r="I26" i="6" s="1"/>
  <c r="J26" i="6"/>
  <c r="H23" i="6"/>
  <c r="J23" i="6" s="1"/>
  <c r="H22" i="6"/>
  <c r="I22" i="6" s="1"/>
  <c r="J22" i="6"/>
  <c r="H21" i="6"/>
  <c r="I21" i="6"/>
  <c r="J21" i="6"/>
  <c r="H20" i="6"/>
  <c r="I20" i="6" s="1"/>
  <c r="H17" i="6"/>
  <c r="I17" i="6" s="1"/>
  <c r="H16" i="6"/>
  <c r="J16" i="6" s="1"/>
  <c r="H14" i="6"/>
  <c r="I14" i="6" s="1"/>
  <c r="H15" i="6"/>
  <c r="I15" i="6" s="1"/>
  <c r="H25" i="6"/>
  <c r="I25" i="6" s="1"/>
  <c r="H24" i="6"/>
  <c r="I24" i="6" s="1"/>
  <c r="H19" i="6"/>
  <c r="I19" i="6" s="1"/>
  <c r="H18" i="6"/>
  <c r="J18" i="6" s="1"/>
  <c r="I23" i="6" l="1"/>
  <c r="J27" i="6"/>
  <c r="J20" i="6"/>
  <c r="I18" i="6"/>
  <c r="I16" i="6"/>
  <c r="J14" i="6"/>
  <c r="J24" i="6"/>
  <c r="J15" i="6"/>
  <c r="J17" i="6"/>
  <c r="J19" i="6"/>
  <c r="J25" i="6"/>
  <c r="J28" i="6" l="1"/>
</calcChain>
</file>

<file path=xl/sharedStrings.xml><?xml version="1.0" encoding="utf-8"?>
<sst xmlns="http://schemas.openxmlformats.org/spreadsheetml/2006/main" count="51" uniqueCount="38">
  <si>
    <t>Кол-во</t>
  </si>
  <si>
    <t>Ед. изм.</t>
  </si>
  <si>
    <t>№ п/п</t>
  </si>
  <si>
    <t>Итого:</t>
  </si>
  <si>
    <t>Среднее арифметическое значение цены, руб.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</si>
  <si>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</si>
  <si>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</si>
  <si>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</si>
  <si>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</si>
  <si>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</si>
  <si>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Цена  за единицу измерения (руб.)</t>
  </si>
  <si>
    <t>Функциональные, технические, качественные, эксплуатационные характеристики товара определены в описании объекта закупки.</t>
  </si>
  <si>
    <t>Наименование товара</t>
  </si>
  <si>
    <t>Валюта, используемая для формирования цены контракта и расчетов с поставщиком (подрядчиком, исполнителем): российский рубль.</t>
  </si>
  <si>
    <t>Коммерческое предложение №1</t>
  </si>
  <si>
    <t>Коммерческое предложение №2</t>
  </si>
  <si>
    <t>Коммерческое предложение №3</t>
  </si>
  <si>
    <t>* Коэффициент вариации не должен превышать 33%</t>
  </si>
  <si>
    <t>Коэффициент вариации*, %</t>
  </si>
  <si>
    <t>Начальная сумма цен единиц товара, работы, услуги, 
руб.</t>
  </si>
  <si>
    <t>Начальная (максимальная) цена контракта определена методом сопоставимых рыночных цен (анализ рынка) в соответствии со ст. 22 Федерального закона от 05.04.2013 № 44-ФЗ. В целях применения метода сопоставимых рыночных цен (анализа рынка) использовались коммерческие предложения поставщиков.</t>
  </si>
  <si>
    <t>Петуния крупноцветковая</t>
  </si>
  <si>
    <t>шт</t>
  </si>
  <si>
    <t>Бегония вечноцветущая</t>
  </si>
  <si>
    <t>Бегония клубневая</t>
  </si>
  <si>
    <t>Цинерария</t>
  </si>
  <si>
    <t>Тагетес прямостоячий</t>
  </si>
  <si>
    <t>Колеус</t>
  </si>
  <si>
    <t>Капуста декоративная</t>
  </si>
  <si>
    <t>Кохия</t>
  </si>
  <si>
    <t>Лобелия</t>
  </si>
  <si>
    <t>Тагетес отклоненный махровый</t>
  </si>
  <si>
    <t>Калибрахоа Кашпо</t>
  </si>
  <si>
    <t>Петуния ампельная Кашпо</t>
  </si>
  <si>
    <t>Дихондра или аналог Кашпо</t>
  </si>
  <si>
    <t>Пеларгония махровая Кашпо</t>
  </si>
  <si>
    <t>Максимальное значение цены Контракта: 251 235,10 рублей</t>
  </si>
  <si>
    <t>Начальная максимальная цена контракта, рассчитанная методом сопоставимых рыночных цен (анализа рынка), превышает объем выделенных бюджетных средств.
В связи с вышеизложенным, Начальная (максимальная) цена контракта в пределах выделенного финансирования составляет 200 998,60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</si>
</sst>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b/>
      <sz val="9"/>
      <color indexed="8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PT Astra Serif"/>
      <family val="1"/>
      <charset val="204"/>
    </font>
    <font>
      <sz val="9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9">
    <xf numFmtId="0" fontId="0" fillId="0" borderId="0" xfId="0"/>
    <xf numFmtId="0" fontId="4" fillId="0" borderId="0" xfId="1" applyFont="1"/>
    <xf numFmtId="0" fontId="6" fillId="0" borderId="0" xfId="1" applyFont="1"/>
    <xf numFmtId="0" fontId="9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4" fontId="6" fillId="0" borderId="0" xfId="1" applyNumberFormat="1" applyFont="1" applyBorder="1" applyAlignment="1">
      <alignment horizontal="center"/>
    </xf>
    <xf numFmtId="0" fontId="6" fillId="0" borderId="0" xfId="1" applyFont="1" applyAlignment="1"/>
    <xf numFmtId="4" fontId="11" fillId="0" borderId="1" xfId="1" applyNumberFormat="1" applyFont="1" applyBorder="1" applyAlignment="1">
      <alignment horizontal="center"/>
    </xf>
    <xf numFmtId="0" fontId="4" fillId="0" borderId="0" xfId="1" applyFont="1" applyFill="1"/>
    <xf numFmtId="0" fontId="3" fillId="0" borderId="0" xfId="1" applyFont="1" applyFill="1"/>
    <xf numFmtId="0" fontId="14" fillId="0" borderId="1" xfId="0" applyFont="1" applyFill="1" applyBorder="1" applyAlignment="1">
      <alignment horizontal="left" vertical="distributed"/>
    </xf>
    <xf numFmtId="0" fontId="14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3" fontId="12" fillId="0" borderId="1" xfId="0" applyNumberFormat="1" applyFont="1" applyFill="1" applyBorder="1" applyAlignment="1">
      <alignment horizontal="center"/>
    </xf>
    <xf numFmtId="4" fontId="12" fillId="0" borderId="2" xfId="0" applyNumberFormat="1" applyFont="1" applyFill="1" applyBorder="1" applyAlignment="1">
      <alignment horizontal="center"/>
    </xf>
    <xf numFmtId="4" fontId="7" fillId="0" borderId="0" xfId="1" applyNumberFormat="1" applyFont="1"/>
    <xf numFmtId="4" fontId="4" fillId="0" borderId="0" xfId="1" applyNumberFormat="1" applyFont="1"/>
    <xf numFmtId="4" fontId="7" fillId="0" borderId="0" xfId="1" applyNumberFormat="1" applyFont="1" applyBorder="1"/>
    <xf numFmtId="4" fontId="7" fillId="0" borderId="0" xfId="1" applyNumberFormat="1" applyFont="1" applyFill="1" applyBorder="1"/>
    <xf numFmtId="4" fontId="4" fillId="0" borderId="0" xfId="1" applyNumberFormat="1" applyFont="1" applyFill="1"/>
    <xf numFmtId="4" fontId="10" fillId="0" borderId="0" xfId="1" applyNumberFormat="1" applyFont="1" applyFill="1" applyBorder="1"/>
    <xf numFmtId="4" fontId="3" fillId="0" borderId="0" xfId="1" applyNumberFormat="1" applyFont="1" applyFill="1"/>
    <xf numFmtId="4" fontId="6" fillId="0" borderId="0" xfId="1" applyNumberFormat="1" applyFont="1" applyBorder="1"/>
    <xf numFmtId="4" fontId="6" fillId="0" borderId="0" xfId="1" applyNumberFormat="1" applyFont="1" applyFill="1" applyBorder="1"/>
    <xf numFmtId="4" fontId="6" fillId="0" borderId="0" xfId="1" applyNumberFormat="1" applyFont="1"/>
    <xf numFmtId="4" fontId="15" fillId="0" borderId="0" xfId="0" applyNumberFormat="1" applyFont="1" applyBorder="1" applyAlignment="1">
      <alignment vertical="center"/>
    </xf>
    <xf numFmtId="0" fontId="18" fillId="0" borderId="0" xfId="0" applyFont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Alignment="1"/>
    <xf numFmtId="0" fontId="17" fillId="0" borderId="0" xfId="0" applyFont="1" applyAlignment="1"/>
    <xf numFmtId="0" fontId="8" fillId="0" borderId="1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right"/>
    </xf>
    <xf numFmtId="0" fontId="11" fillId="0" borderId="4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Alignment="1">
      <alignment horizontal="center" wrapText="1"/>
    </xf>
  </cellXfs>
  <cellStyles count="4">
    <cellStyle name="Excel Built-in Normal" xfId="1"/>
    <cellStyle name="S10" xfId="2"/>
    <cellStyle name="S9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28575</xdr:rowOff>
    </xdr:from>
    <xdr:to>
      <xdr:col>4</xdr:col>
      <xdr:colOff>581025</xdr:colOff>
      <xdr:row>7</xdr:row>
      <xdr:rowOff>428625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2514600"/>
          <a:ext cx="2028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8</xdr:row>
      <xdr:rowOff>38100</xdr:rowOff>
    </xdr:from>
    <xdr:to>
      <xdr:col>1</xdr:col>
      <xdr:colOff>714375</xdr:colOff>
      <xdr:row>8</xdr:row>
      <xdr:rowOff>266700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" y="292417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9</xdr:row>
      <xdr:rowOff>638175</xdr:rowOff>
    </xdr:from>
    <xdr:to>
      <xdr:col>1</xdr:col>
      <xdr:colOff>190500</xdr:colOff>
      <xdr:row>9</xdr:row>
      <xdr:rowOff>866775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" y="3857625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view="pageBreakPreview" zoomScaleNormal="100" zoomScaleSheetLayoutView="100" workbookViewId="0">
      <selection activeCell="K26" sqref="K26"/>
    </sheetView>
  </sheetViews>
  <sheetFormatPr defaultColWidth="9.28515625" defaultRowHeight="12"/>
  <cols>
    <col min="1" max="1" width="6.5703125" style="1" customWidth="1"/>
    <col min="2" max="2" width="35.42578125" style="1" customWidth="1"/>
    <col min="3" max="3" width="12" style="1" customWidth="1"/>
    <col min="4" max="4" width="9.7109375" style="1" customWidth="1"/>
    <col min="5" max="5" width="18.140625" style="1" customWidth="1"/>
    <col min="6" max="6" width="18" style="1" customWidth="1"/>
    <col min="7" max="7" width="17.85546875" style="1" customWidth="1"/>
    <col min="8" max="8" width="24.85546875" style="1" customWidth="1"/>
    <col min="9" max="9" width="16.85546875" style="1" customWidth="1"/>
    <col min="10" max="10" width="27.28515625" style="1" customWidth="1"/>
    <col min="11" max="11" width="19.7109375" style="20" customWidth="1"/>
    <col min="12" max="12" width="17.42578125" style="20" customWidth="1"/>
    <col min="13" max="13" width="18.42578125" style="20" customWidth="1"/>
    <col min="14" max="14" width="16.5703125" style="20" customWidth="1"/>
    <col min="15" max="17" width="9.28515625" style="20"/>
    <col min="18" max="16384" width="9.28515625" style="1"/>
  </cols>
  <sheetData>
    <row r="1" spans="1:17" ht="15.75">
      <c r="A1" s="2"/>
      <c r="B1" s="2"/>
      <c r="C1" s="2"/>
      <c r="D1" s="2"/>
      <c r="E1" s="2"/>
      <c r="F1" s="2"/>
      <c r="G1" s="2"/>
      <c r="H1" s="2"/>
      <c r="I1" s="34"/>
      <c r="J1" s="34"/>
      <c r="K1" s="34"/>
      <c r="L1" s="19"/>
    </row>
    <row r="2" spans="1:17" ht="18" customHeight="1">
      <c r="A2" s="35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21"/>
    </row>
    <row r="3" spans="1:17" ht="21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29"/>
      <c r="L3" s="21"/>
    </row>
    <row r="4" spans="1:17" ht="27.75" customHeight="1">
      <c r="A4" s="37" t="s">
        <v>11</v>
      </c>
      <c r="B4" s="37"/>
      <c r="C4" s="37"/>
      <c r="D4" s="37"/>
      <c r="E4" s="37"/>
      <c r="F4" s="37"/>
      <c r="G4" s="37"/>
      <c r="H4" s="37"/>
      <c r="I4" s="37"/>
      <c r="J4" s="37"/>
      <c r="K4" s="26"/>
      <c r="L4" s="21"/>
    </row>
    <row r="5" spans="1:17" ht="49.5" customHeight="1">
      <c r="A5" s="37" t="s">
        <v>20</v>
      </c>
      <c r="B5" s="37"/>
      <c r="C5" s="37"/>
      <c r="D5" s="37"/>
      <c r="E5" s="37"/>
      <c r="F5" s="37"/>
      <c r="G5" s="37"/>
      <c r="H5" s="37"/>
      <c r="I5" s="37"/>
      <c r="J5" s="37"/>
      <c r="K5" s="26"/>
      <c r="L5" s="21"/>
    </row>
    <row r="6" spans="1:17" ht="15.75">
      <c r="A6" s="37" t="s">
        <v>13</v>
      </c>
      <c r="B6" s="37"/>
      <c r="C6" s="37"/>
      <c r="D6" s="37"/>
      <c r="E6" s="37"/>
      <c r="F6" s="37"/>
      <c r="G6" s="37"/>
      <c r="H6" s="37"/>
      <c r="I6" s="37"/>
      <c r="J6" s="37"/>
      <c r="K6" s="26"/>
      <c r="L6" s="21"/>
    </row>
    <row r="7" spans="1:17" ht="15.75">
      <c r="A7" s="37" t="s">
        <v>6</v>
      </c>
      <c r="B7" s="37"/>
      <c r="C7" s="37"/>
      <c r="D7" s="37"/>
      <c r="E7" s="37"/>
      <c r="F7" s="37"/>
      <c r="G7" s="37"/>
      <c r="H7" s="37"/>
      <c r="I7" s="37"/>
      <c r="J7" s="37"/>
      <c r="K7" s="26"/>
      <c r="L7" s="21"/>
    </row>
    <row r="8" spans="1:17" ht="31.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26"/>
      <c r="L8" s="21"/>
    </row>
    <row r="9" spans="1:17" ht="26.25" customHeight="1">
      <c r="A9" s="3" t="s">
        <v>7</v>
      </c>
      <c r="B9" s="46" t="s">
        <v>8</v>
      </c>
      <c r="C9" s="46"/>
      <c r="D9" s="46"/>
      <c r="E9" s="46"/>
      <c r="F9" s="46"/>
      <c r="G9" s="3"/>
      <c r="H9" s="3"/>
      <c r="I9" s="3"/>
      <c r="J9" s="3"/>
      <c r="K9" s="26"/>
      <c r="L9" s="21"/>
    </row>
    <row r="10" spans="1:17" ht="87.75" customHeight="1">
      <c r="A10" s="4"/>
      <c r="B10" s="37" t="s">
        <v>9</v>
      </c>
      <c r="C10" s="37"/>
      <c r="D10" s="37"/>
      <c r="E10" s="37"/>
      <c r="F10" s="37"/>
      <c r="G10" s="37"/>
      <c r="H10" s="37"/>
      <c r="I10" s="37"/>
      <c r="J10" s="37"/>
      <c r="K10" s="26"/>
      <c r="L10" s="21"/>
    </row>
    <row r="11" spans="1:17" ht="15.75">
      <c r="A11" s="4"/>
      <c r="B11" s="4"/>
      <c r="C11" s="4"/>
      <c r="D11" s="4"/>
      <c r="E11" s="4"/>
      <c r="F11" s="4"/>
      <c r="G11" s="4"/>
      <c r="H11" s="4"/>
      <c r="I11" s="4"/>
      <c r="J11" s="4"/>
      <c r="K11" s="26"/>
      <c r="L11" s="21"/>
    </row>
    <row r="12" spans="1:17" s="9" customFormat="1" ht="28.5" customHeight="1">
      <c r="A12" s="41" t="s">
        <v>2</v>
      </c>
      <c r="B12" s="41" t="s">
        <v>12</v>
      </c>
      <c r="C12" s="41" t="s">
        <v>1</v>
      </c>
      <c r="D12" s="41" t="s">
        <v>0</v>
      </c>
      <c r="E12" s="41" t="s">
        <v>10</v>
      </c>
      <c r="F12" s="41"/>
      <c r="G12" s="41"/>
      <c r="H12" s="41" t="s">
        <v>4</v>
      </c>
      <c r="I12" s="41" t="s">
        <v>18</v>
      </c>
      <c r="J12" s="41" t="s">
        <v>19</v>
      </c>
      <c r="K12" s="27"/>
      <c r="L12" s="22"/>
      <c r="M12" s="23"/>
      <c r="N12" s="23"/>
      <c r="O12" s="23"/>
      <c r="P12" s="23"/>
      <c r="Q12" s="23"/>
    </row>
    <row r="13" spans="1:17" s="10" customFormat="1" ht="46.5" customHeight="1">
      <c r="A13" s="41"/>
      <c r="B13" s="41"/>
      <c r="C13" s="41"/>
      <c r="D13" s="41"/>
      <c r="E13" s="12" t="s">
        <v>14</v>
      </c>
      <c r="F13" s="12" t="s">
        <v>15</v>
      </c>
      <c r="G13" s="12" t="s">
        <v>16</v>
      </c>
      <c r="H13" s="41"/>
      <c r="I13" s="41"/>
      <c r="J13" s="41"/>
      <c r="K13" s="24"/>
      <c r="L13" s="25"/>
      <c r="M13" s="25"/>
      <c r="N13" s="25"/>
      <c r="O13" s="25"/>
      <c r="P13" s="25"/>
    </row>
    <row r="14" spans="1:17" s="10" customFormat="1" ht="20.25" customHeight="1">
      <c r="A14" s="11">
        <v>1</v>
      </c>
      <c r="B14" s="30" t="s">
        <v>21</v>
      </c>
      <c r="C14" s="16" t="s">
        <v>22</v>
      </c>
      <c r="D14" s="17">
        <v>486</v>
      </c>
      <c r="E14" s="18">
        <v>30</v>
      </c>
      <c r="F14" s="18">
        <v>35</v>
      </c>
      <c r="G14" s="18">
        <v>40</v>
      </c>
      <c r="H14" s="13">
        <f>ROUND(SUM(E14,F14,G14)/3,2)</f>
        <v>35</v>
      </c>
      <c r="I14" s="13">
        <f>SQRT(VARA(E14,F14,G14))/H14*100</f>
        <v>14.285714285714285</v>
      </c>
      <c r="J14" s="14">
        <f>D14*H14</f>
        <v>17010</v>
      </c>
      <c r="K14" s="24"/>
      <c r="L14" s="25"/>
      <c r="M14" s="25"/>
      <c r="N14" s="25"/>
      <c r="O14" s="25"/>
      <c r="P14" s="25"/>
    </row>
    <row r="15" spans="1:17" s="10" customFormat="1" ht="18" customHeight="1">
      <c r="A15" s="15">
        <v>2</v>
      </c>
      <c r="B15" s="31" t="s">
        <v>23</v>
      </c>
      <c r="C15" s="16" t="s">
        <v>22</v>
      </c>
      <c r="D15" s="17">
        <v>1782</v>
      </c>
      <c r="E15" s="18">
        <v>30</v>
      </c>
      <c r="F15" s="18">
        <v>35</v>
      </c>
      <c r="G15" s="18">
        <v>40</v>
      </c>
      <c r="H15" s="13">
        <f>ROUND(SUM(E15,F15,G15)/3,2)</f>
        <v>35</v>
      </c>
      <c r="I15" s="13">
        <f>SQRT(VARA(E15,F15,G15))/H15*100</f>
        <v>14.285714285714285</v>
      </c>
      <c r="J15" s="14">
        <f>D15*H15</f>
        <v>62370</v>
      </c>
      <c r="K15" s="24"/>
      <c r="L15" s="25"/>
      <c r="M15" s="25"/>
      <c r="N15" s="25"/>
      <c r="O15" s="25"/>
      <c r="P15" s="25"/>
    </row>
    <row r="16" spans="1:17" s="10" customFormat="1" ht="18" customHeight="1">
      <c r="A16" s="15">
        <v>3</v>
      </c>
      <c r="B16" s="31" t="s">
        <v>24</v>
      </c>
      <c r="C16" s="16" t="s">
        <v>22</v>
      </c>
      <c r="D16" s="17">
        <v>200</v>
      </c>
      <c r="E16" s="18">
        <v>95</v>
      </c>
      <c r="F16" s="18">
        <v>150</v>
      </c>
      <c r="G16" s="18">
        <v>150</v>
      </c>
      <c r="H16" s="13">
        <f>ROUND(SUM(E16,F16,G16)/3,2)</f>
        <v>131.66999999999999</v>
      </c>
      <c r="I16" s="13">
        <f t="shared" ref="I16:I27" si="0">SQRT(VARA(E16,F16,G16))/H16*100</f>
        <v>24.116552597728717</v>
      </c>
      <c r="J16" s="14">
        <f t="shared" ref="J16:J27" si="1">D16*H16</f>
        <v>26333.999999999996</v>
      </c>
      <c r="K16" s="24"/>
      <c r="L16" s="25"/>
      <c r="M16" s="25"/>
      <c r="N16" s="25"/>
      <c r="O16" s="25"/>
      <c r="P16" s="25"/>
    </row>
    <row r="17" spans="1:17" s="10" customFormat="1" ht="15.75" customHeight="1">
      <c r="A17" s="15">
        <v>4</v>
      </c>
      <c r="B17" s="32" t="s">
        <v>25</v>
      </c>
      <c r="C17" s="16" t="s">
        <v>22</v>
      </c>
      <c r="D17" s="17">
        <v>810</v>
      </c>
      <c r="E17" s="18">
        <v>30</v>
      </c>
      <c r="F17" s="18">
        <v>35</v>
      </c>
      <c r="G17" s="18">
        <v>45</v>
      </c>
      <c r="H17" s="13">
        <f>ROUND(SUM(E17,F17,G17)/3,2)</f>
        <v>36.67</v>
      </c>
      <c r="I17" s="13">
        <f t="shared" si="0"/>
        <v>20.8279960683385</v>
      </c>
      <c r="J17" s="14">
        <f t="shared" si="1"/>
        <v>29702.7</v>
      </c>
      <c r="K17" s="24"/>
      <c r="L17" s="25"/>
      <c r="M17" s="25"/>
      <c r="N17" s="25"/>
      <c r="O17" s="25"/>
      <c r="P17" s="25"/>
    </row>
    <row r="18" spans="1:17" s="10" customFormat="1" ht="14.25" customHeight="1">
      <c r="A18" s="15">
        <v>5</v>
      </c>
      <c r="B18" s="31" t="s">
        <v>26</v>
      </c>
      <c r="C18" s="16" t="s">
        <v>22</v>
      </c>
      <c r="D18" s="17">
        <v>540</v>
      </c>
      <c r="E18" s="18">
        <v>45</v>
      </c>
      <c r="F18" s="18">
        <v>45</v>
      </c>
      <c r="G18" s="18">
        <v>45</v>
      </c>
      <c r="H18" s="13">
        <f t="shared" ref="H18:H27" si="2">ROUND(SUM(E18,F18,G18)/3,2)</f>
        <v>45</v>
      </c>
      <c r="I18" s="13">
        <f t="shared" si="0"/>
        <v>0</v>
      </c>
      <c r="J18" s="14">
        <f t="shared" si="1"/>
        <v>24300</v>
      </c>
      <c r="K18" s="24"/>
      <c r="L18" s="25"/>
      <c r="M18" s="25"/>
      <c r="N18" s="25"/>
      <c r="O18" s="25"/>
      <c r="P18" s="25"/>
    </row>
    <row r="19" spans="1:17" s="10" customFormat="1" ht="15.75" customHeight="1">
      <c r="A19" s="15">
        <v>6</v>
      </c>
      <c r="B19" s="32" t="s">
        <v>27</v>
      </c>
      <c r="C19" s="16" t="s">
        <v>22</v>
      </c>
      <c r="D19" s="17">
        <v>486</v>
      </c>
      <c r="E19" s="18">
        <v>30</v>
      </c>
      <c r="F19" s="18">
        <v>35</v>
      </c>
      <c r="G19" s="18">
        <v>45</v>
      </c>
      <c r="H19" s="13">
        <f t="shared" si="2"/>
        <v>36.67</v>
      </c>
      <c r="I19" s="13">
        <f t="shared" si="0"/>
        <v>20.8279960683385</v>
      </c>
      <c r="J19" s="14">
        <f t="shared" si="1"/>
        <v>17821.620000000003</v>
      </c>
      <c r="K19" s="24"/>
      <c r="L19" s="25"/>
      <c r="M19" s="25"/>
      <c r="N19" s="25"/>
      <c r="O19" s="25"/>
      <c r="P19" s="25"/>
    </row>
    <row r="20" spans="1:17" s="10" customFormat="1" ht="15.75" customHeight="1">
      <c r="A20" s="15">
        <v>7</v>
      </c>
      <c r="B20" s="32" t="s">
        <v>28</v>
      </c>
      <c r="C20" s="16" t="s">
        <v>22</v>
      </c>
      <c r="D20" s="17">
        <v>40</v>
      </c>
      <c r="E20" s="18">
        <v>50</v>
      </c>
      <c r="F20" s="18">
        <v>60</v>
      </c>
      <c r="G20" s="18">
        <v>65</v>
      </c>
      <c r="H20" s="13">
        <f t="shared" si="2"/>
        <v>58.33</v>
      </c>
      <c r="I20" s="13">
        <f t="shared" si="0"/>
        <v>13.093821632538512</v>
      </c>
      <c r="J20" s="14">
        <f t="shared" si="1"/>
        <v>2333.1999999999998</v>
      </c>
      <c r="K20" s="24"/>
      <c r="L20" s="25"/>
      <c r="M20" s="25"/>
      <c r="N20" s="25"/>
      <c r="O20" s="25"/>
      <c r="P20" s="25"/>
    </row>
    <row r="21" spans="1:17" s="10" customFormat="1" ht="15.75" customHeight="1">
      <c r="A21" s="15">
        <v>8</v>
      </c>
      <c r="B21" s="32" t="s">
        <v>29</v>
      </c>
      <c r="C21" s="16" t="s">
        <v>22</v>
      </c>
      <c r="D21" s="17">
        <v>40</v>
      </c>
      <c r="E21" s="18">
        <v>50</v>
      </c>
      <c r="F21" s="18">
        <v>55</v>
      </c>
      <c r="G21" s="18">
        <v>65</v>
      </c>
      <c r="H21" s="13">
        <f t="shared" si="2"/>
        <v>56.67</v>
      </c>
      <c r="I21" s="13">
        <f t="shared" si="0"/>
        <v>13.477371022162895</v>
      </c>
      <c r="J21" s="14">
        <f t="shared" si="1"/>
        <v>2266.8000000000002</v>
      </c>
      <c r="K21" s="24"/>
      <c r="L21" s="25"/>
      <c r="M21" s="25"/>
      <c r="N21" s="25"/>
      <c r="O21" s="25"/>
      <c r="P21" s="25"/>
    </row>
    <row r="22" spans="1:17" s="10" customFormat="1" ht="15.75" customHeight="1">
      <c r="A22" s="15">
        <v>9</v>
      </c>
      <c r="B22" s="32" t="s">
        <v>30</v>
      </c>
      <c r="C22" s="16" t="s">
        <v>22</v>
      </c>
      <c r="D22" s="17">
        <v>378</v>
      </c>
      <c r="E22" s="18">
        <v>30</v>
      </c>
      <c r="F22" s="18">
        <v>35</v>
      </c>
      <c r="G22" s="18">
        <v>45</v>
      </c>
      <c r="H22" s="13">
        <f t="shared" si="2"/>
        <v>36.67</v>
      </c>
      <c r="I22" s="13">
        <f t="shared" si="0"/>
        <v>20.8279960683385</v>
      </c>
      <c r="J22" s="14">
        <f t="shared" si="1"/>
        <v>13861.26</v>
      </c>
      <c r="K22" s="24"/>
      <c r="L22" s="25"/>
      <c r="M22" s="25"/>
      <c r="N22" s="25"/>
      <c r="O22" s="25"/>
      <c r="P22" s="25"/>
    </row>
    <row r="23" spans="1:17" s="10" customFormat="1" ht="15.75" customHeight="1">
      <c r="A23" s="15">
        <v>10</v>
      </c>
      <c r="B23" s="32" t="s">
        <v>31</v>
      </c>
      <c r="C23" s="16" t="s">
        <v>22</v>
      </c>
      <c r="D23" s="17">
        <v>648</v>
      </c>
      <c r="E23" s="18">
        <v>30</v>
      </c>
      <c r="F23" s="18">
        <v>35</v>
      </c>
      <c r="G23" s="18">
        <v>45</v>
      </c>
      <c r="H23" s="13">
        <f t="shared" si="2"/>
        <v>36.67</v>
      </c>
      <c r="I23" s="13">
        <f t="shared" si="0"/>
        <v>20.8279960683385</v>
      </c>
      <c r="J23" s="14">
        <f t="shared" si="1"/>
        <v>23762.16</v>
      </c>
      <c r="K23" s="24"/>
      <c r="L23" s="25"/>
      <c r="M23" s="25"/>
      <c r="N23" s="25"/>
      <c r="O23" s="25"/>
      <c r="P23" s="25"/>
    </row>
    <row r="24" spans="1:17" s="10" customFormat="1" ht="16.5" customHeight="1">
      <c r="A24" s="15">
        <v>11</v>
      </c>
      <c r="B24" s="33" t="s">
        <v>32</v>
      </c>
      <c r="C24" s="16" t="s">
        <v>22</v>
      </c>
      <c r="D24" s="17">
        <v>14</v>
      </c>
      <c r="E24" s="18">
        <v>600</v>
      </c>
      <c r="F24" s="18">
        <v>650</v>
      </c>
      <c r="G24" s="18">
        <v>700</v>
      </c>
      <c r="H24" s="13">
        <f t="shared" si="2"/>
        <v>650</v>
      </c>
      <c r="I24" s="13">
        <f t="shared" si="0"/>
        <v>7.6923076923076925</v>
      </c>
      <c r="J24" s="14">
        <f t="shared" si="1"/>
        <v>9100</v>
      </c>
      <c r="K24" s="24"/>
      <c r="L24" s="25"/>
      <c r="M24" s="25"/>
      <c r="N24" s="25"/>
      <c r="O24" s="25"/>
      <c r="P24" s="25"/>
    </row>
    <row r="25" spans="1:17" s="10" customFormat="1" ht="15.75" customHeight="1">
      <c r="A25" s="15">
        <v>12</v>
      </c>
      <c r="B25" s="32" t="s">
        <v>33</v>
      </c>
      <c r="C25" s="16" t="s">
        <v>22</v>
      </c>
      <c r="D25" s="17">
        <v>14</v>
      </c>
      <c r="E25" s="18">
        <v>600</v>
      </c>
      <c r="F25" s="18">
        <v>650</v>
      </c>
      <c r="G25" s="18">
        <v>700</v>
      </c>
      <c r="H25" s="13">
        <f t="shared" si="2"/>
        <v>650</v>
      </c>
      <c r="I25" s="13">
        <f t="shared" si="0"/>
        <v>7.6923076923076925</v>
      </c>
      <c r="J25" s="14">
        <f t="shared" si="1"/>
        <v>9100</v>
      </c>
      <c r="K25" s="24"/>
      <c r="L25" s="25"/>
      <c r="M25" s="25"/>
      <c r="N25" s="25"/>
      <c r="O25" s="25"/>
      <c r="P25" s="25"/>
    </row>
    <row r="26" spans="1:17" s="10" customFormat="1" ht="15.75" customHeight="1">
      <c r="A26" s="15">
        <v>13</v>
      </c>
      <c r="B26" s="32" t="s">
        <v>35</v>
      </c>
      <c r="C26" s="16" t="s">
        <v>22</v>
      </c>
      <c r="D26" s="17">
        <v>8</v>
      </c>
      <c r="E26" s="18">
        <v>900</v>
      </c>
      <c r="F26" s="18">
        <v>950</v>
      </c>
      <c r="G26" s="18">
        <v>990</v>
      </c>
      <c r="H26" s="13">
        <f t="shared" si="2"/>
        <v>946.67</v>
      </c>
      <c r="I26" s="13">
        <f t="shared" si="0"/>
        <v>4.7632752203227042</v>
      </c>
      <c r="J26" s="14">
        <f t="shared" si="1"/>
        <v>7573.36</v>
      </c>
      <c r="K26" s="24"/>
      <c r="L26" s="25"/>
      <c r="M26" s="25"/>
      <c r="N26" s="25"/>
      <c r="O26" s="25"/>
      <c r="P26" s="25"/>
    </row>
    <row r="27" spans="1:17" s="10" customFormat="1" ht="15" customHeight="1">
      <c r="A27" s="15">
        <v>14</v>
      </c>
      <c r="B27" s="32" t="s">
        <v>34</v>
      </c>
      <c r="C27" s="16" t="s">
        <v>22</v>
      </c>
      <c r="D27" s="17">
        <v>6</v>
      </c>
      <c r="E27" s="18">
        <v>900</v>
      </c>
      <c r="F27" s="18">
        <v>950</v>
      </c>
      <c r="G27" s="18">
        <v>1000</v>
      </c>
      <c r="H27" s="13">
        <f t="shared" si="2"/>
        <v>950</v>
      </c>
      <c r="I27" s="13">
        <f t="shared" si="0"/>
        <v>5.2631578947368416</v>
      </c>
      <c r="J27" s="14">
        <f t="shared" si="1"/>
        <v>5700</v>
      </c>
      <c r="K27" s="24"/>
      <c r="L27" s="25"/>
      <c r="M27" s="25"/>
      <c r="N27" s="25"/>
      <c r="O27" s="25"/>
      <c r="P27" s="25"/>
    </row>
    <row r="28" spans="1:17" ht="12.75">
      <c r="A28" s="42" t="s">
        <v>3</v>
      </c>
      <c r="B28" s="43"/>
      <c r="C28" s="43"/>
      <c r="D28" s="43"/>
      <c r="E28" s="43"/>
      <c r="F28" s="43"/>
      <c r="G28" s="43"/>
      <c r="H28" s="43"/>
      <c r="I28" s="44"/>
      <c r="J28" s="8">
        <f>SUM(J14:J27)</f>
        <v>251235.1</v>
      </c>
      <c r="K28" s="21"/>
      <c r="Q28" s="1"/>
    </row>
    <row r="29" spans="1:17" ht="15.75">
      <c r="A29" s="5"/>
      <c r="B29" s="5"/>
      <c r="C29" s="5"/>
      <c r="D29" s="5"/>
      <c r="E29" s="5"/>
      <c r="F29" s="5"/>
      <c r="G29" s="5"/>
      <c r="H29" s="5"/>
      <c r="I29" s="5"/>
      <c r="J29" s="6"/>
      <c r="K29" s="28"/>
      <c r="L29" s="19"/>
    </row>
    <row r="30" spans="1:17" ht="15.75">
      <c r="A30" s="7"/>
      <c r="B30" s="34" t="s">
        <v>36</v>
      </c>
      <c r="C30" s="45"/>
      <c r="D30" s="45"/>
      <c r="E30" s="45"/>
      <c r="F30" s="45"/>
      <c r="G30" s="45"/>
      <c r="H30" s="45"/>
      <c r="I30" s="36"/>
      <c r="J30" s="2"/>
      <c r="K30" s="28"/>
      <c r="L30" s="19"/>
    </row>
    <row r="31" spans="1:17" ht="32.25" customHeight="1">
      <c r="A31" s="48" t="s">
        <v>37</v>
      </c>
      <c r="B31" s="34"/>
      <c r="C31" s="34"/>
      <c r="D31" s="34"/>
      <c r="E31" s="34"/>
      <c r="F31" s="34"/>
      <c r="G31" s="34"/>
      <c r="H31" s="34"/>
      <c r="I31" s="34"/>
      <c r="J31" s="34"/>
      <c r="K31" s="28"/>
      <c r="L31" s="19"/>
    </row>
    <row r="32" spans="1:17" ht="15.75">
      <c r="A32" s="2"/>
      <c r="B32" s="39" t="s">
        <v>17</v>
      </c>
      <c r="C32" s="40"/>
      <c r="D32" s="2"/>
      <c r="E32" s="2"/>
      <c r="F32" s="2"/>
      <c r="G32" s="2"/>
      <c r="H32" s="2"/>
      <c r="I32" s="2"/>
      <c r="J32" s="2"/>
      <c r="K32" s="28"/>
      <c r="L32" s="19"/>
    </row>
    <row r="33" spans="1:12" ht="15.75">
      <c r="A33" s="2"/>
      <c r="B33" s="2"/>
      <c r="C33" s="2"/>
      <c r="D33" s="2"/>
      <c r="E33" s="2"/>
      <c r="F33" s="2"/>
      <c r="G33" s="2"/>
      <c r="H33" s="2"/>
      <c r="I33" s="2"/>
      <c r="J33" s="2"/>
      <c r="K33" s="28"/>
      <c r="L33" s="19"/>
    </row>
    <row r="34" spans="1:12" ht="15.75">
      <c r="A34" s="2"/>
      <c r="B34" s="2"/>
      <c r="C34" s="2"/>
      <c r="D34" s="2"/>
      <c r="E34" s="2"/>
      <c r="F34" s="2"/>
      <c r="G34" s="2"/>
      <c r="H34" s="2"/>
      <c r="I34" s="2"/>
      <c r="J34" s="2"/>
      <c r="K34" s="28"/>
      <c r="L34" s="19"/>
    </row>
    <row r="35" spans="1:12" ht="15.75">
      <c r="A35" s="2"/>
      <c r="B35" s="2"/>
      <c r="C35" s="2"/>
      <c r="D35" s="2"/>
      <c r="E35" s="2"/>
      <c r="F35" s="2"/>
      <c r="G35" s="2"/>
      <c r="H35" s="2"/>
      <c r="I35" s="2"/>
      <c r="J35" s="2"/>
      <c r="K35" s="28"/>
      <c r="L35" s="19"/>
    </row>
    <row r="36" spans="1:12" ht="15.75">
      <c r="A36" s="2"/>
      <c r="B36" s="2"/>
      <c r="C36" s="2"/>
      <c r="D36" s="2"/>
      <c r="E36" s="2"/>
      <c r="F36" s="2"/>
      <c r="G36" s="2"/>
      <c r="H36" s="2"/>
      <c r="I36" s="2"/>
      <c r="J36" s="2"/>
      <c r="K36" s="28"/>
      <c r="L36" s="19"/>
    </row>
    <row r="37" spans="1:12" ht="15.75">
      <c r="A37" s="2"/>
      <c r="B37" s="2"/>
      <c r="C37" s="2"/>
      <c r="D37" s="2"/>
      <c r="E37" s="2"/>
      <c r="F37" s="2"/>
      <c r="G37" s="2"/>
      <c r="H37" s="2"/>
      <c r="I37" s="2"/>
      <c r="J37" s="2"/>
      <c r="K37" s="28"/>
      <c r="L37" s="19"/>
    </row>
  </sheetData>
  <sheetProtection selectLockedCells="1" selectUnlockedCells="1"/>
  <mergeCells count="22">
    <mergeCell ref="A31:J31"/>
    <mergeCell ref="A5:J5"/>
    <mergeCell ref="A6:J6"/>
    <mergeCell ref="A7:J7"/>
    <mergeCell ref="B9:F9"/>
    <mergeCell ref="A8:J8"/>
    <mergeCell ref="I1:K1"/>
    <mergeCell ref="A2:K2"/>
    <mergeCell ref="A4:J4"/>
    <mergeCell ref="A3:J3"/>
    <mergeCell ref="B32:C32"/>
    <mergeCell ref="H12:H13"/>
    <mergeCell ref="J12:J13"/>
    <mergeCell ref="A28:I28"/>
    <mergeCell ref="B12:B13"/>
    <mergeCell ref="B30:I30"/>
    <mergeCell ref="A12:A13"/>
    <mergeCell ref="C12:C13"/>
    <mergeCell ref="E12:G12"/>
    <mergeCell ref="I12:I13"/>
    <mergeCell ref="D12:D13"/>
    <mergeCell ref="B10:J10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Анна Рябова</cp:lastModifiedBy>
  <cp:lastPrinted>2025-10-09T13:17:46Z</cp:lastPrinted>
  <dcterms:created xsi:type="dcterms:W3CDTF">2013-01-30T02:33:10Z</dcterms:created>
  <dcterms:modified xsi:type="dcterms:W3CDTF">2026-06-01T15:49:29Z</dcterms:modified>
</cp:coreProperties>
</file>