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00"/>
  </bookViews>
  <sheets>
    <sheet name="Лист1" sheetId="1" r:id="rId1"/>
  </sheets>
  <definedNames>
    <definedName name="_xlnm.Print_Area" localSheetId="0">Лист1!$A$1:$AD$20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<sst xmlns="http://schemas.openxmlformats.org/spreadsheetml/2006/main" count="81" uniqueCount="62">
  <si>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</si>
  <si>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</si>
  <si>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</si>
  <si>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Поставка соли в глыбах для нужд ФГБУ "Государственный заповедник "Утриш"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</si>
  <si>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</si>
  <si>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 Расчет выполнен в соответствии с Методическими рекомендациями, утвержденными приказом МЭР РФ от 02.10.2013 №567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</si>
  <si>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</si>
  <si>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</si>
  <si>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</si>
  <si>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</si>
  <si>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</si>
  <si>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</si>
  <si>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</si>
  <si>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Коммерческое предложение 1</t>
  </si>
  <si>
    <t>Коммерческое предложение 2</t>
  </si>
  <si>
    <t>Коммерческое предложение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</si>
  <si>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</si>
  <si>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</si>
  <si>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</si>
  <si>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</si>
  <si>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</si>
  <si>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</si>
  <si>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</si>
  <si>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</si>
  <si>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</si>
  <si>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</si>
  <si>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</si>
  <si>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</si>
  <si>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</si>
  <si>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</si>
  <si>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</si>
  <si>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</si>
  <si>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</si>
  <si>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</si>
  <si>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</si>
  <si>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</si>
  <si>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</si>
  <si>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</si>
  <si>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1</t>
  </si>
  <si>
    <t>08.93.10.111</t>
  </si>
  <si>
    <t>кг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</si>
  <si>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</si>
  <si>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</si>
  <si>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</si>
  <si>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</si>
  <si>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</si>
  <si>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</si>
  <si>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</si>
  <si>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</si>
  <si>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</si>
  <si>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</si>
  <si>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</si>
  <si>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</si>
  <si>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</si>
  <si>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</si>
  <si>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</si>
  <si>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</si>
  <si>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</si>
  <si>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</si>
  <si>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 xml:space="preserve">НМЦК составляет: </t>
  </si>
  <si>
    <t>руб.</t>
  </si>
  <si>
    <t>Дата подготовки обоснования НМЦК:  23.08.2026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</si>
</sst>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#,##0.00#########"/>
    <numFmt numFmtId="179" formatCode="0.00;\-0.00"/>
  </numFmts>
  <fonts count="34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sz val="8"/>
      <color rgb="FF000000"/>
      <name val="Times New Roman"/>
      <charset val="134"/>
    </font>
    <font>
      <sz val="16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Times New Roman"/>
      <charset val="204"/>
    </font>
    <font>
      <b/>
      <sz val="14"/>
      <color rgb="FF000000"/>
      <name val="Times New Roman"/>
      <charset val="204"/>
    </font>
    <font>
      <sz val="10"/>
      <name val="Times New Roman"/>
      <charset val="134"/>
    </font>
    <font>
      <sz val="10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0">
    <xf numFmtId="0" fontId="0" fillId="0" borderId="0" xfId="0" applyNumberFormat="1" applyFont="1"/>
    <xf numFmtId="2" fontId="0" fillId="0" borderId="0" xfId="0" applyNumberFormat="1" applyFont="1"/>
    <xf numFmtId="0" fontId="1" fillId="0" borderId="0" xfId="0" applyNumberFormat="1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3" fillId="0" borderId="0" xfId="0" applyNumberFormat="1" applyFont="1" applyAlignment="1">
      <alignment horizontal="center" wrapText="1"/>
    </xf>
    <xf numFmtId="2" fontId="1" fillId="0" borderId="1" xfId="0" applyNumberFormat="1" applyFont="1" applyBorder="1"/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vertical="top" wrapText="1"/>
    </xf>
    <xf numFmtId="0" fontId="7" fillId="0" borderId="4" xfId="0" applyNumberFormat="1" applyFont="1" applyBorder="1" applyAlignment="1">
      <alignment vertical="top" wrapText="1"/>
    </xf>
    <xf numFmtId="0" fontId="7" fillId="0" borderId="3" xfId="0" applyNumberFormat="1" applyFont="1" applyBorder="1" applyAlignment="1">
      <alignment vertical="top" wrapText="1"/>
    </xf>
    <xf numFmtId="0" fontId="4" fillId="0" borderId="7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78" fontId="8" fillId="0" borderId="2" xfId="0" applyNumberFormat="1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178" fontId="4" fillId="3" borderId="2" xfId="0" applyNumberFormat="1" applyFont="1" applyFill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  <xf numFmtId="4" fontId="4" fillId="0" borderId="11" xfId="0" applyNumberFormat="1" applyFont="1" applyFill="1" applyBorder="1" applyAlignment="1">
      <alignment horizontal="center" vertical="top" wrapText="1"/>
    </xf>
    <xf numFmtId="4" fontId="4" fillId="0" borderId="11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9" fillId="0" borderId="1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179" fontId="10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vertical="center" wrapText="1"/>
    </xf>
    <xf numFmtId="0" fontId="10" fillId="0" borderId="4" xfId="0" applyNumberFormat="1" applyFont="1" applyBorder="1" applyAlignment="1">
      <alignment vertical="center" wrapText="1"/>
    </xf>
    <xf numFmtId="0" fontId="10" fillId="0" borderId="3" xfId="0" applyNumberFormat="1" applyFont="1" applyBorder="1" applyAlignment="1">
      <alignment vertical="center" wrapText="1"/>
    </xf>
    <xf numFmtId="0" fontId="4" fillId="0" borderId="0" xfId="0" applyNumberFormat="1" applyFont="1" applyAlignment="1">
      <alignment horizontal="center" vertical="center" wrapText="1"/>
    </xf>
    <xf numFmtId="0" fontId="8" fillId="2" borderId="0" xfId="0" applyNumberFormat="1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left" vertical="center" wrapText="1"/>
    </xf>
    <xf numFmtId="0" fontId="4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center" vertical="center" wrapText="1"/>
    </xf>
    <xf numFmtId="0" fontId="12" fillId="0" borderId="0" xfId="0" applyNumberFormat="1" applyFont="1" applyAlignment="1">
      <alignment vertical="center" wrapText="1"/>
    </xf>
    <xf numFmtId="0" fontId="13" fillId="0" borderId="0" xfId="0" applyNumberFormat="1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248919</xdr:colOff>
      <xdr:row>8</xdr:row>
      <xdr:rowOff>182245</xdr:rowOff>
    </xdr:from>
    <xdr:to>
      <xdr:col>2</xdr:col>
      <xdr:colOff>88604</xdr:colOff>
      <xdr:row>8</xdr:row>
      <xdr:rowOff>802005</xdr:rowOff>
    </xdr:to>
    <xdr:pic>
      <xdr:nvPicPr>
        <xdr:cNvPr id="2" name="Picture 1"/>
        <xdr:cNvPicPr/>
      </xdr:nvPicPr>
      <xdr:blipFill>
        <a:blip r:embed="rId1"/>
        <a:stretch>
          <a:fillRect/>
        </a:stretch>
      </xdr:blipFill>
      <xdr:spPr>
        <a:xfrm>
          <a:off x="248285" y="2923540"/>
          <a:ext cx="1754505" cy="619760"/>
        </a:xfrm>
        <a:prstGeom prst="rect">
          <a:avLst/>
        </a:prstGeom>
      </xdr:spPr>
    </xdr:pic>
    <xdr:clientData/>
  </xdr:twoCellAnchor>
  <xdr:twoCellAnchor editAs="absolute">
    <xdr:from>
      <xdr:col>26</xdr:col>
      <xdr:colOff>187506</xdr:colOff>
      <xdr:row>10</xdr:row>
      <xdr:rowOff>47625</xdr:rowOff>
    </xdr:from>
    <xdr:to>
      <xdr:col>26</xdr:col>
      <xdr:colOff>1263831</xdr:colOff>
      <xdr:row>10</xdr:row>
      <xdr:rowOff>573405</xdr:rowOff>
    </xdr:to>
    <xdr:pic>
      <xdr:nvPicPr>
        <xdr:cNvPr id="4" name="Picture 3"/>
        <xdr:cNvPicPr/>
      </xdr:nvPicPr>
      <xdr:blipFill>
        <a:blip r:embed="rId2"/>
        <a:stretch>
          <a:fillRect/>
        </a:stretch>
      </xdr:blipFill>
      <xdr:spPr>
        <a:xfrm>
          <a:off x="11503025" y="4732020"/>
          <a:ext cx="1076325" cy="525780"/>
        </a:xfrm>
        <a:prstGeom prst="rect">
          <a:avLst/>
        </a:prstGeom>
      </xdr:spPr>
    </xdr:pic>
    <xdr:clientData/>
  </xdr:twoCellAnchor>
  <xdr:twoCellAnchor editAs="absolute">
    <xdr:from>
      <xdr:col>27</xdr:col>
      <xdr:colOff>136345</xdr:colOff>
      <xdr:row>10</xdr:row>
      <xdr:rowOff>57149</xdr:rowOff>
    </xdr:from>
    <xdr:to>
      <xdr:col>27</xdr:col>
      <xdr:colOff>1419225</xdr:colOff>
      <xdr:row>10</xdr:row>
      <xdr:rowOff>535305</xdr:rowOff>
    </xdr:to>
    <xdr:pic>
      <xdr:nvPicPr>
        <xdr:cNvPr id="5" name="Picture 4"/>
        <xdr:cNvPicPr/>
      </xdr:nvPicPr>
      <xdr:blipFill>
        <a:blip r:embed="rId3"/>
        <a:stretch>
          <a:fillRect/>
        </a:stretch>
      </xdr:blipFill>
      <xdr:spPr>
        <a:xfrm>
          <a:off x="12823190" y="4740910"/>
          <a:ext cx="1283335" cy="478790"/>
        </a:xfrm>
        <a:prstGeom prst="rect">
          <a:avLst/>
        </a:prstGeom>
      </xdr:spPr>
    </xdr:pic>
    <xdr:clientData/>
  </xdr:twoCellAnchor>
  <xdr:twoCellAnchor editAs="absolute">
    <xdr:from>
      <xdr:col>29</xdr:col>
      <xdr:colOff>171449</xdr:colOff>
      <xdr:row>10</xdr:row>
      <xdr:rowOff>78105</xdr:rowOff>
    </xdr:from>
    <xdr:to>
      <xdr:col>29</xdr:col>
      <xdr:colOff>1687534</xdr:colOff>
      <xdr:row>10</xdr:row>
      <xdr:rowOff>582930</xdr:rowOff>
    </xdr:to>
    <xdr:pic>
      <xdr:nvPicPr>
        <xdr:cNvPr id="7" name="Picture 1"/>
        <xdr:cNvPicPr/>
      </xdr:nvPicPr>
      <xdr:blipFill>
        <a:blip r:embed="rId1"/>
        <a:stretch>
          <a:fillRect/>
        </a:stretch>
      </xdr:blipFill>
      <xdr:spPr>
        <a:xfrm>
          <a:off x="15401290" y="4762500"/>
          <a:ext cx="151638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9"/>
  <sheetViews>
    <sheetView tabSelected="1" topLeftCell="A7" workbookViewId="0">
      <selection activeCell="A14" sqref="A14:B14"/>
    </sheetView>
  </sheetViews>
  <sheetFormatPr defaultColWidth="9" defaultRowHeight="15"/>
  <cols>
    <col min="1" max="1" width="7.85714285714286" customWidth="1"/>
    <col min="2" max="2" width="20.8571428571429" customWidth="1"/>
    <col min="3" max="3" width="17.8571428571429" customWidth="1"/>
    <col min="4" max="4" width="31.2857142857143" customWidth="1"/>
    <col min="5" max="5" width="17" customWidth="1"/>
    <col min="6" max="6" width="8.85714285714286" customWidth="1"/>
    <col min="7" max="9" width="22" style="1" customWidth="1"/>
    <col min="10" max="26" width="22" style="1" hidden="1" customWidth="1"/>
    <col min="27" max="27" width="20.5714285714286" style="1" customWidth="1"/>
    <col min="28" max="28" width="23" style="1" customWidth="1"/>
    <col min="29" max="29" width="15.1428571428571" style="1" customWidth="1"/>
    <col min="30" max="30" width="27.7142857142857" customWidth="1"/>
    <col min="31" max="31" width="18.4285714285714" customWidth="1"/>
    <col min="32" max="1025" width="9.14285714285714" customWidth="1"/>
  </cols>
  <sheetData>
    <row r="1" spans="1:32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2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41.1" customHeight="1" spans="1:3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ht="27" customHeight="1" spans="1:32">
      <c r="A6" s="7" t="s">
        <v>2</v>
      </c>
      <c r="B6" s="8"/>
      <c r="C6" s="9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1"/>
    </row>
    <row r="7" ht="45" customHeight="1" spans="1:32">
      <c r="A7" s="7" t="s">
        <v>4</v>
      </c>
      <c r="B7" s="8"/>
      <c r="C7" s="12" t="s">
        <v>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4"/>
    </row>
    <row r="8" ht="42.75" customHeight="1" spans="1:32">
      <c r="A8" s="15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7"/>
    </row>
    <row r="9" ht="120" customHeight="1" spans="1:32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20"/>
    </row>
    <row r="10" ht="33" customHeight="1" spans="1:32">
      <c r="A10" s="7" t="s">
        <v>8</v>
      </c>
      <c r="B10" s="7" t="s">
        <v>9</v>
      </c>
      <c r="C10" s="21"/>
      <c r="D10" s="22" t="s">
        <v>10</v>
      </c>
      <c r="E10" s="7" t="s">
        <v>11</v>
      </c>
      <c r="F10" s="22" t="s">
        <v>12</v>
      </c>
      <c r="G10" s="23" t="s">
        <v>13</v>
      </c>
      <c r="H10" s="23" t="s">
        <v>14</v>
      </c>
      <c r="I10" s="23" t="s">
        <v>15</v>
      </c>
      <c r="J10" s="24" t="s">
        <v>16</v>
      </c>
      <c r="K10" s="24" t="s">
        <v>17</v>
      </c>
      <c r="L10" s="24" t="s">
        <v>18</v>
      </c>
      <c r="M10" s="24" t="s">
        <v>19</v>
      </c>
      <c r="N10" s="24" t="s">
        <v>20</v>
      </c>
      <c r="O10" s="24" t="s">
        <v>21</v>
      </c>
      <c r="P10" s="24" t="s">
        <v>22</v>
      </c>
      <c r="Q10" s="24" t="s">
        <v>23</v>
      </c>
      <c r="R10" s="24" t="s">
        <v>24</v>
      </c>
      <c r="S10" s="24" t="s">
        <v>25</v>
      </c>
      <c r="T10" s="24" t="s">
        <v>26</v>
      </c>
      <c r="U10" s="24" t="s">
        <v>27</v>
      </c>
      <c r="V10" s="24" t="s">
        <v>28</v>
      </c>
      <c r="W10" s="24" t="s">
        <v>29</v>
      </c>
      <c r="X10" s="24" t="s">
        <v>30</v>
      </c>
      <c r="Y10" s="24" t="s">
        <v>31</v>
      </c>
      <c r="Z10" s="24" t="s">
        <v>32</v>
      </c>
      <c r="AA10" s="25" t="s">
        <v>33</v>
      </c>
      <c r="AB10" s="26" t="s">
        <v>34</v>
      </c>
      <c r="AC10" s="22" t="s">
        <v>35</v>
      </c>
      <c r="AD10" s="27" t="s">
        <v>36</v>
      </c>
    </row>
    <row r="11" ht="51" customHeight="1" spans="1:32">
      <c r="A11" s="28"/>
      <c r="B11" s="29"/>
      <c r="C11" s="30"/>
      <c r="D11" s="31"/>
      <c r="E11" s="28"/>
      <c r="F11" s="31"/>
      <c r="G11" s="24" t="s">
        <v>37</v>
      </c>
      <c r="H11" s="24" t="s">
        <v>37</v>
      </c>
      <c r="I11" s="24" t="s">
        <v>37</v>
      </c>
      <c r="J11" s="24" t="s">
        <v>37</v>
      </c>
      <c r="K11" s="24" t="s">
        <v>37</v>
      </c>
      <c r="L11" s="24" t="s">
        <v>37</v>
      </c>
      <c r="M11" s="24" t="s">
        <v>37</v>
      </c>
      <c r="N11" s="24" t="s">
        <v>37</v>
      </c>
      <c r="O11" s="24" t="s">
        <v>37</v>
      </c>
      <c r="P11" s="24" t="s">
        <v>37</v>
      </c>
      <c r="Q11" s="24" t="s">
        <v>37</v>
      </c>
      <c r="R11" s="24" t="s">
        <v>37</v>
      </c>
      <c r="S11" s="24" t="s">
        <v>37</v>
      </c>
      <c r="T11" s="24" t="s">
        <v>37</v>
      </c>
      <c r="U11" s="24" t="s">
        <v>37</v>
      </c>
      <c r="V11" s="24" t="s">
        <v>37</v>
      </c>
      <c r="W11" s="24" t="s">
        <v>37</v>
      </c>
      <c r="X11" s="24" t="s">
        <v>37</v>
      </c>
      <c r="Y11" s="24" t="s">
        <v>37</v>
      </c>
      <c r="Z11" s="24" t="s">
        <v>37</v>
      </c>
      <c r="AA11" s="32"/>
      <c r="AB11" s="32"/>
      <c r="AC11" s="31"/>
      <c r="AD11" s="33"/>
    </row>
    <row r="12" ht="52.5" customHeight="1" spans="1:32">
      <c r="A12" s="7" t="s">
        <v>38</v>
      </c>
      <c r="B12" s="34" t="str">
        <f>C6</f>
        <v>Поставка соли в глыбах для нужд ФГБУ "Государственный заповедник "Утриш"</v>
      </c>
      <c r="C12" s="35"/>
      <c r="D12" s="36" t="s">
        <v>39</v>
      </c>
      <c r="E12" s="34" t="s">
        <v>40</v>
      </c>
      <c r="F12" s="37">
        <v>1000</v>
      </c>
      <c r="G12" s="38">
        <v>26</v>
      </c>
      <c r="H12" s="39">
        <v>23</v>
      </c>
      <c r="I12" s="39">
        <v>30.5</v>
      </c>
      <c r="J12" s="24" t="s">
        <v>41</v>
      </c>
      <c r="K12" s="24" t="s">
        <v>42</v>
      </c>
      <c r="L12" s="24" t="s">
        <v>43</v>
      </c>
      <c r="M12" s="24" t="s">
        <v>44</v>
      </c>
      <c r="N12" s="24" t="s">
        <v>45</v>
      </c>
      <c r="O12" s="24" t="s">
        <v>46</v>
      </c>
      <c r="P12" s="24" t="s">
        <v>47</v>
      </c>
      <c r="Q12" s="24" t="s">
        <v>48</v>
      </c>
      <c r="R12" s="24" t="s">
        <v>49</v>
      </c>
      <c r="S12" s="24" t="s">
        <v>50</v>
      </c>
      <c r="T12" s="24" t="s">
        <v>51</v>
      </c>
      <c r="U12" s="24" t="s">
        <v>52</v>
      </c>
      <c r="V12" s="24" t="s">
        <v>53</v>
      </c>
      <c r="W12" s="24" t="s">
        <v>54</v>
      </c>
      <c r="X12" s="24" t="s">
        <v>55</v>
      </c>
      <c r="Y12" s="24" t="s">
        <v>56</v>
      </c>
      <c r="Z12" s="24" t="s">
        <v>57</v>
      </c>
      <c r="AA12" s="22">
        <f>SQRT(((SUM((POWER(G12-AC12,2)),(POWER(H12-AC12,2)),(POWER(I12-AC12,2)))/(COLUMNS(G12:I12)-1))))</f>
        <v>3.77491721763537</v>
      </c>
      <c r="AB12" s="22">
        <f>AA12/AC12*100</f>
        <v>14.2449706325863</v>
      </c>
      <c r="AC12" s="22">
        <f>AVERAGE(G12:I12)</f>
        <v>26.5</v>
      </c>
      <c r="AD12" s="40">
        <f>AC12*F12</f>
        <v>26500</v>
      </c>
      <c r="AE12" s="1"/>
      <c r="AF12" s="1"/>
    </row>
    <row r="13" spans="1:32">
      <c r="A13" s="41"/>
      <c r="B13" s="42"/>
      <c r="C13" s="42"/>
      <c r="D13" s="42"/>
      <c r="E13" s="42"/>
      <c r="F13" s="43"/>
      <c r="G13" s="44">
        <f>F12*G12</f>
        <v>26000</v>
      </c>
      <c r="H13" s="45">
        <f>F12*H12</f>
        <v>23000</v>
      </c>
      <c r="I13" s="45">
        <f>F12*I12</f>
        <v>30500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C13" s="7" t="s">
        <v>58</v>
      </c>
      <c r="AD13" s="40">
        <f>AD12</f>
        <v>26500</v>
      </c>
    </row>
    <row r="14" ht="27.75" customHeight="1" spans="1:32">
      <c r="A14" s="47" t="s">
        <v>59</v>
      </c>
      <c r="B14" s="48"/>
      <c r="C14" s="49">
        <f>AD13</f>
        <v>26500</v>
      </c>
      <c r="D14" s="50" t="s">
        <v>60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2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</row>
    <row r="16" spans="1:32">
      <c r="A16" s="54" t="s">
        <v>61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</row>
    <row r="18" ht="12" customHeight="1" spans="1:30">
      <c r="A18" s="53"/>
      <c r="B18" s="53"/>
      <c r="C18" s="53"/>
      <c r="D18" s="53"/>
      <c r="E18" s="53"/>
      <c r="F18" s="57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/>
      <c r="AB18"/>
      <c r="AC18"/>
    </row>
    <row r="19" ht="15.75" spans="1:30">
      <c r="A19" s="59"/>
    </row>
  </sheetData>
  <mergeCells count="19">
    <mergeCell ref="A3:AD3"/>
    <mergeCell ref="A6:B6"/>
    <mergeCell ref="C6:AD6"/>
    <mergeCell ref="A7:B7"/>
    <mergeCell ref="C7:AD7"/>
    <mergeCell ref="A8:AD8"/>
    <mergeCell ref="A9:AD9"/>
    <mergeCell ref="B12:C12"/>
    <mergeCell ref="A13:F13"/>
    <mergeCell ref="A14:B14"/>
    <mergeCell ref="A15:AD15"/>
    <mergeCell ref="A16:AD16"/>
    <mergeCell ref="A17:AD17"/>
    <mergeCell ref="A10:A11"/>
    <mergeCell ref="D10:D11"/>
    <mergeCell ref="E10:E11"/>
    <mergeCell ref="F10:F11"/>
    <mergeCell ref="AC10:AC11"/>
    <mergeCell ref="B10:C11"/>
  </mergeCells>
  <pageMargins left="0.236220464110374" right="0.236220464110374" top="1.02362203598022" bottom="0.196850389242172" header="0.511811017990112" footer="0.511811017990112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ОТиЗ</dc:creator>
  <cp:lastModifiedBy>vanol</cp:lastModifiedBy>
  <dcterms:created xsi:type="dcterms:W3CDTF">2025-08-04T07:59:00Z</dcterms:created>
  <dcterms:modified xsi:type="dcterms:W3CDTF">2026-08-23T16:15:51Z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175E74E85CFF4A9FA249218C22B0620B_12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