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E7E4FBA2-B95B-4B9B-B196-EFA7BA3817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6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O9" i="6" l="1"/>
  <c r="P9" i="6" s="1"/>
  <c r="L9" i="6"/>
  <c r="K9" i="6"/>
  <c r="J9" i="6"/>
  <c r="P10" i="6" l="1"/>
</calcChain>
</file>

<file path=xl/sharedStrings.xml><?xml version="1.0" encoding="utf-8"?>
<sst xmlns="http://schemas.openxmlformats.org/spreadsheetml/2006/main" count="25" uniqueCount="25">
  <si>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</si>
  <si>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</si>
  <si>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</si>
  <si>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</si>
  <si>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</si>
  <si>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</si>
  <si>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</si>
  <si>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</si>
  <si>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</si>
  <si>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№ ПП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</si>
  <si>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</si>
  <si>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</si>
  <si>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</si>
  <si>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</si>
  <si>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шт</t>
  </si>
  <si>
    <t xml:space="preserve">Информация об установлении приоритета товарам российского происхождения
</t>
  </si>
  <si>
    <t>ограничение</t>
  </si>
  <si>
    <t>26.30.50.114</t>
  </si>
  <si>
    <t>Коммерческое предложение Поставщика № 2 от 08.06.2027 №139</t>
  </si>
  <si>
    <t>НИЦК</t>
  </si>
  <si>
    <t>Коммерческое предложение Поставщика № 1 от 08.06.2026 №25</t>
  </si>
  <si>
    <t>Коммерческое предложение Поставщика № 3 от 08.06.2028 №37</t>
  </si>
  <si>
    <t>Наименьшее значение цены контракта</t>
  </si>
  <si>
    <t xml:space="preserve">Прибор приемно-контрольный охранно-пожарный Гранит-5 </t>
  </si>
  <si>
    <t>поставка прибора для охранно-пожарной сигнализации для ФГБОУ ВО "ПГТУ"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</si>
</sst>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17" fillId="0" borderId="10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4" fontId="12" fillId="0" borderId="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zoomScale="145" zoomScaleNormal="145" workbookViewId="0">
      <selection activeCell="C21" sqref="C21"/>
    </sheetView>
  </sheetViews>
  <sheetFormatPr defaultRowHeight="15" x14ac:dyDescent="0.25"/>
  <cols>
    <col min="1" max="1" width="4.140625" style="50" customWidth="1"/>
    <col min="2" max="2" width="25" style="50" customWidth="1"/>
    <col min="3" max="3" width="13.140625" style="50" customWidth="1"/>
    <col min="4" max="4" width="13.42578125" style="50" customWidth="1"/>
    <col min="5" max="5" width="13.28515625" style="50" customWidth="1"/>
    <col min="6" max="6" width="13.140625" style="50" customWidth="1"/>
    <col min="7" max="7" width="12.85546875" style="50" customWidth="1"/>
    <col min="8" max="8" width="2.7109375" style="50" customWidth="1"/>
    <col min="9" max="9" width="2.85546875" style="50" customWidth="1"/>
    <col min="10" max="10" width="8" style="50" customWidth="1"/>
    <col min="11" max="11" width="9.7109375" style="50" customWidth="1"/>
    <col min="12" max="12" width="9.140625" style="50"/>
    <col min="13" max="13" width="8.140625" style="50" customWidth="1"/>
    <col min="14" max="14" width="9.140625" style="50"/>
    <col min="15" max="15" width="10.42578125" style="50" customWidth="1"/>
    <col min="16" max="16" width="13" style="50" customWidth="1"/>
    <col min="17" max="16384" width="9.140625" style="50"/>
  </cols>
  <sheetData>
    <row r="1" spans="1:16" ht="16.5" customHeight="1" x14ac:dyDescent="0.25">
      <c r="A1" s="1"/>
      <c r="B1" s="41" t="s">
        <v>11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2"/>
    </row>
    <row r="2" spans="1:16" s="51" customFormat="1" ht="16.5" customHeight="1" x14ac:dyDescent="0.25">
      <c r="A2" s="22"/>
      <c r="B2" s="42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" customHeight="1" x14ac:dyDescent="0.25">
      <c r="B3" s="43" t="s">
        <v>10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10.5" customHeight="1" x14ac:dyDescent="0.25">
      <c r="A4" s="1"/>
      <c r="B4" s="1"/>
      <c r="C4" s="1"/>
      <c r="E4" s="1"/>
      <c r="F4" s="2"/>
      <c r="G4" s="2"/>
      <c r="H4" s="2"/>
      <c r="I4" s="2"/>
      <c r="J4" s="2"/>
      <c r="K4" s="4"/>
      <c r="L4" s="5"/>
      <c r="M4" s="4"/>
      <c r="N4" s="2"/>
      <c r="O4" s="3"/>
      <c r="P4" s="2"/>
    </row>
    <row r="5" spans="1:16" ht="12.75" customHeight="1" x14ac:dyDescent="0.25">
      <c r="A5" s="45" t="s">
        <v>9</v>
      </c>
      <c r="B5" s="45" t="s">
        <v>0</v>
      </c>
      <c r="C5" s="47" t="s">
        <v>13</v>
      </c>
      <c r="D5" s="58" t="s">
        <v>15</v>
      </c>
      <c r="E5" s="45" t="s">
        <v>1</v>
      </c>
      <c r="F5" s="45"/>
      <c r="G5" s="45"/>
      <c r="H5" s="45"/>
      <c r="I5" s="45"/>
      <c r="J5" s="45" t="s">
        <v>2</v>
      </c>
      <c r="K5" s="44" t="s">
        <v>3</v>
      </c>
      <c r="L5" s="44" t="s">
        <v>4</v>
      </c>
      <c r="M5" s="45" t="s">
        <v>5</v>
      </c>
      <c r="N5" s="45" t="s">
        <v>6</v>
      </c>
      <c r="O5" s="45" t="s">
        <v>12</v>
      </c>
      <c r="P5" s="46" t="s">
        <v>7</v>
      </c>
    </row>
    <row r="6" spans="1:16" ht="76.5" customHeight="1" x14ac:dyDescent="0.25">
      <c r="A6" s="45"/>
      <c r="B6" s="45"/>
      <c r="C6" s="48"/>
      <c r="D6" s="58"/>
      <c r="E6" s="31" t="s">
        <v>20</v>
      </c>
      <c r="F6" s="31" t="s">
        <v>18</v>
      </c>
      <c r="G6" s="31" t="s">
        <v>21</v>
      </c>
      <c r="H6" s="16">
        <v>4</v>
      </c>
      <c r="I6" s="16">
        <v>5</v>
      </c>
      <c r="J6" s="45"/>
      <c r="K6" s="44"/>
      <c r="L6" s="44"/>
      <c r="M6" s="45"/>
      <c r="N6" s="45"/>
      <c r="O6" s="45"/>
      <c r="P6" s="46"/>
    </row>
    <row r="7" spans="1:16" ht="16.5" customHeight="1" x14ac:dyDescent="0.25">
      <c r="A7" s="45"/>
      <c r="B7" s="45"/>
      <c r="C7" s="49"/>
      <c r="D7" s="58"/>
      <c r="E7" s="45" t="s">
        <v>8</v>
      </c>
      <c r="F7" s="45"/>
      <c r="G7" s="45"/>
      <c r="H7" s="45"/>
      <c r="I7" s="45"/>
      <c r="J7" s="45"/>
      <c r="K7" s="44"/>
      <c r="L7" s="44"/>
      <c r="M7" s="45"/>
      <c r="N7" s="45"/>
      <c r="O7" s="45"/>
      <c r="P7" s="46"/>
    </row>
    <row r="8" spans="1:16" ht="12.75" customHeight="1" x14ac:dyDescent="0.25">
      <c r="A8" s="18">
        <v>1</v>
      </c>
      <c r="B8" s="16">
        <v>2</v>
      </c>
      <c r="C8" s="19">
        <v>3</v>
      </c>
      <c r="D8" s="16">
        <v>2</v>
      </c>
      <c r="E8" s="32">
        <v>4</v>
      </c>
      <c r="F8" s="32">
        <v>5</v>
      </c>
      <c r="G8" s="32">
        <v>6</v>
      </c>
      <c r="H8" s="32"/>
      <c r="I8" s="32"/>
      <c r="J8" s="32">
        <v>7</v>
      </c>
      <c r="K8" s="6">
        <v>8</v>
      </c>
      <c r="L8" s="6">
        <v>9</v>
      </c>
      <c r="M8" s="32">
        <v>10</v>
      </c>
      <c r="N8" s="32">
        <v>11</v>
      </c>
      <c r="O8" s="32">
        <v>12</v>
      </c>
      <c r="P8" s="7">
        <v>13</v>
      </c>
    </row>
    <row r="9" spans="1:16" s="53" customFormat="1" ht="33" customHeight="1" x14ac:dyDescent="0.2">
      <c r="A9" s="25">
        <v>1</v>
      </c>
      <c r="B9" s="28" t="s">
        <v>23</v>
      </c>
      <c r="C9" s="27" t="s">
        <v>17</v>
      </c>
      <c r="D9" s="28" t="s">
        <v>16</v>
      </c>
      <c r="E9" s="56">
        <v>10000</v>
      </c>
      <c r="F9" s="52">
        <v>11791</v>
      </c>
      <c r="G9" s="52">
        <v>11710</v>
      </c>
      <c r="H9" s="24"/>
      <c r="I9" s="17"/>
      <c r="J9" s="21">
        <f t="shared" ref="J9" si="0">IF(ISERROR(AVERAGE(E9:I9)),0,AVERAGE(E9:I9))</f>
        <v>11167</v>
      </c>
      <c r="K9" s="21">
        <f t="shared" ref="K9" si="1">IF(ISERROR(STDEVA(E9:I9)),0,STDEVA(E9:I9))</f>
        <v>1011.4628020841893</v>
      </c>
      <c r="L9" s="29">
        <f t="shared" ref="L9" si="2">IF(ISERROR(STDEVA(E9:I9)/(SUM(E9:I9)/COUNTIF(E9:I9,"&gt;0"))),0,STDEVA(E9:I9)/(SUM(E9:I9)/COUNTIF(E9:I9,"&gt;0")))</f>
        <v>9.0576054632774183E-2</v>
      </c>
      <c r="M9" s="30" t="s">
        <v>14</v>
      </c>
      <c r="N9" s="30">
        <v>1</v>
      </c>
      <c r="O9" s="26">
        <f t="shared" ref="O9" si="3">IF(ISERROR(ROUND(AVERAGE(E9:I9),2)),0,ROUND(AVERAGE(E9:I9),2))</f>
        <v>11167</v>
      </c>
      <c r="P9" s="52">
        <f t="shared" ref="P9" si="4">N9*O9</f>
        <v>11167</v>
      </c>
    </row>
    <row r="10" spans="1:16" x14ac:dyDescent="0.25">
      <c r="A10" s="8"/>
      <c r="B10" s="57" t="s">
        <v>22</v>
      </c>
      <c r="C10" s="57"/>
      <c r="E10" s="56">
        <f>E9</f>
        <v>10000</v>
      </c>
      <c r="F10" s="8"/>
      <c r="G10" s="8"/>
      <c r="H10" s="8"/>
      <c r="I10" s="8"/>
      <c r="J10" s="9"/>
      <c r="K10" s="8"/>
      <c r="L10" s="10"/>
      <c r="M10" s="8"/>
      <c r="N10" s="11"/>
      <c r="O10" s="12" t="s">
        <v>19</v>
      </c>
      <c r="P10" s="54">
        <f>SUM(P9:P9)</f>
        <v>11167</v>
      </c>
    </row>
    <row r="11" spans="1:16" x14ac:dyDescent="0.25">
      <c r="A11" s="8"/>
      <c r="B11" s="13"/>
      <c r="C11" s="13"/>
      <c r="E11" s="39"/>
      <c r="F11" s="39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1.25" customHeight="1" x14ac:dyDescent="0.25">
      <c r="A12" s="8"/>
      <c r="B12" s="33"/>
      <c r="C12" s="33"/>
      <c r="E12" s="8"/>
      <c r="F12" s="8"/>
      <c r="G12" s="34"/>
      <c r="H12" s="34"/>
      <c r="I12" s="34"/>
      <c r="J12" s="34"/>
      <c r="K12" s="34"/>
      <c r="L12" s="34"/>
      <c r="M12" s="34"/>
      <c r="N12" s="34"/>
      <c r="O12" s="34"/>
      <c r="P12" s="14"/>
    </row>
    <row r="13" spans="1:16" ht="11.25" customHeight="1" x14ac:dyDescent="0.25">
      <c r="A13" s="8"/>
      <c r="B13" s="33"/>
      <c r="C13" s="33"/>
      <c r="E13" s="8"/>
      <c r="F13" s="8"/>
      <c r="G13" s="23"/>
      <c r="H13" s="23"/>
      <c r="I13" s="23"/>
      <c r="J13" s="23"/>
      <c r="K13" s="23"/>
      <c r="L13" s="23"/>
      <c r="M13" s="23"/>
      <c r="N13" s="23"/>
      <c r="O13" s="23"/>
      <c r="P13" s="14"/>
    </row>
    <row r="14" spans="1:16" ht="12.75" customHeight="1" x14ac:dyDescent="0.25">
      <c r="A14" s="8"/>
      <c r="B14" s="35"/>
      <c r="C14" s="35"/>
      <c r="D14" s="35"/>
      <c r="E14" s="35"/>
      <c r="F14" s="35"/>
      <c r="G14" s="36"/>
      <c r="H14" s="36"/>
      <c r="I14" s="36"/>
      <c r="J14" s="9"/>
      <c r="K14" s="37"/>
      <c r="L14" s="37"/>
      <c r="M14" s="37"/>
      <c r="N14" s="11"/>
      <c r="O14" s="8"/>
      <c r="P14" s="14"/>
    </row>
    <row r="15" spans="1:16" ht="12" customHeight="1" x14ac:dyDescent="0.25">
      <c r="A15" s="15"/>
      <c r="B15" s="33"/>
      <c r="C15" s="33"/>
      <c r="E15" s="8"/>
      <c r="F15" s="8"/>
      <c r="G15" s="38"/>
      <c r="H15" s="38"/>
      <c r="I15" s="38"/>
      <c r="J15" s="9"/>
      <c r="K15" s="8"/>
      <c r="L15" s="10"/>
      <c r="M15" s="8"/>
      <c r="N15" s="11"/>
      <c r="O15" s="8"/>
      <c r="P15" s="14"/>
    </row>
    <row r="19" spans="2:3" x14ac:dyDescent="0.25">
      <c r="B19" s="55"/>
      <c r="C19" s="55"/>
    </row>
    <row r="20" spans="2:3" x14ac:dyDescent="0.25">
      <c r="B20" s="20"/>
      <c r="C20" s="20"/>
    </row>
    <row r="21" spans="2:3" x14ac:dyDescent="0.25">
      <c r="B21" s="55"/>
      <c r="C21" s="55"/>
    </row>
    <row r="22" spans="2:3" x14ac:dyDescent="0.25">
      <c r="B22" s="55"/>
      <c r="C22" s="55"/>
    </row>
    <row r="23" spans="2:3" x14ac:dyDescent="0.25">
      <c r="B23" s="20"/>
      <c r="C23" s="20"/>
    </row>
  </sheetData>
  <mergeCells count="24">
    <mergeCell ref="A5:A7"/>
    <mergeCell ref="B5:B7"/>
    <mergeCell ref="C5:C7"/>
    <mergeCell ref="E5:I5"/>
    <mergeCell ref="J5:J7"/>
    <mergeCell ref="D5:D7"/>
    <mergeCell ref="E11:F11"/>
    <mergeCell ref="G11:P11"/>
    <mergeCell ref="B1:O1"/>
    <mergeCell ref="B2:P2"/>
    <mergeCell ref="B3:P3"/>
    <mergeCell ref="K5:K7"/>
    <mergeCell ref="L5:L7"/>
    <mergeCell ref="M5:M7"/>
    <mergeCell ref="N5:N7"/>
    <mergeCell ref="O5:O7"/>
    <mergeCell ref="P5:P7"/>
    <mergeCell ref="E7:I7"/>
    <mergeCell ref="B10:C10"/>
    <mergeCell ref="G12:O12"/>
    <mergeCell ref="B14:F14"/>
    <mergeCell ref="G14:I14"/>
    <mergeCell ref="K14:M14"/>
    <mergeCell ref="G15:I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2026-06-26T11:05:52Z</dcterms:modified>
</cp:coreProperties>
</file>