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vivo\Desktop\Нац парк\материальные запасы для грибного фестиваля\"/>
    </mc:Choice>
  </mc:AlternateContent>
  <xr:revisionPtr revIDLastSave="0" documentId="13_ncr:1_{EC1B1BAC-B3C2-49D6-94F1-4067A00C9A3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Обоснование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" i="1" l="1"/>
  <c r="I15" i="1" s="1"/>
  <c r="H13" i="1"/>
  <c r="J13" i="1" s="1"/>
  <c r="H14" i="1"/>
  <c r="J14" i="1" s="1"/>
  <c r="J15" i="1" l="1"/>
  <c r="J16" i="1" s="1"/>
  <c r="I14" i="1"/>
  <c r="I13" i="1"/>
</calcChain>
</file>

<file path=xl/sharedStrings.xml><?xml version="1.0" encoding="utf-8"?>
<sst xmlns="http://schemas.openxmlformats.org/spreadsheetml/2006/main" count="26" uniqueCount="25">
  <si>
    <t>ОБОСНОВАНИЕ НАЧАЛЬНОЙ (МАКСИМАЛЬНОЙ) ЦЕНЫ КОНТРАКТА</t>
  </si>
  <si>
    <t>Функциональные, технические, качественные, эксплуатационные характеристики объекта закупки определены Описанием закупки</t>
  </si>
  <si>
    <t>Начальная (максимальная) цена контракта (далее - НМЦК) определена методом сопоставимых рыночных цен (анализа рынка).</t>
  </si>
  <si>
    <r>
      <rPr>
        <sz val="12"/>
        <rFont val="PT Astra Serif"/>
        <family val="1"/>
        <charset val="204"/>
      </rPr>
      <t xml:space="preserve">В целях применения метода сопоставимых рыночных цен (анализа рынка) использовались коммерческие предложения поставщиков о рыночных ценах товаров, информация о которых размещена в системе  ЕИС в соответствии с ч.18 ст.22 Федерального закона от 05.04.2013г. № 44-ФЗ: </t>
    </r>
    <r>
      <rPr>
        <b/>
        <sz val="12"/>
        <rFont val="PT Astra Serif"/>
        <family val="1"/>
        <charset val="204"/>
      </rPr>
      <t>3</t>
    </r>
    <r>
      <rPr>
        <sz val="12"/>
        <rFont val="PT Astra Serif"/>
        <family val="1"/>
        <charset val="204"/>
      </rPr>
      <t xml:space="preserve"> коммерческих предложения поставщиков. Коммерческие предложения имеются у заказчика. </t>
    </r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</si>
  <si>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</si>
  <si>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</si>
  <si>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</si>
  <si>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</si>
  <si>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</si>
  <si>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</si>
  <si>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 xml:space="preserve">Кол-во </t>
  </si>
  <si>
    <t>Цена за единицу измерения, руб.</t>
  </si>
  <si>
    <t>Коэффициент вариации, %</t>
  </si>
  <si>
    <t>Начальная 
(максимальная) 
цена контракта, 
руб.</t>
  </si>
  <si>
    <t>кп1</t>
  </si>
  <si>
    <t>кп2</t>
  </si>
  <si>
    <t>кп3</t>
  </si>
  <si>
    <t>Итого:</t>
  </si>
  <si>
    <t>Средняя цена, руб</t>
  </si>
  <si>
    <t>шт.</t>
  </si>
  <si>
    <t>Наименование товара</t>
  </si>
  <si>
    <t>ВЕДРО. Ведро пластиковое зелёное 5 л</t>
  </si>
  <si>
    <t>Ведро "Декор" (цветы герберы) пластиковое,10 л</t>
  </si>
  <si>
    <t>пач.</t>
  </si>
  <si>
    <t xml:space="preserve">Стяжки пластиковые нейлоновые (хомуты пластиковые) 4х300 мм, белые, 100 штук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</si>
</sst>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9"/>
      <name val="PT Astra Serif"/>
      <family val="1"/>
      <charset val="204"/>
    </font>
    <font>
      <sz val="10"/>
      <name val="PT Astra Serif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PT Astra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horizontal="left" vertical="center"/>
    </xf>
    <xf numFmtId="0" fontId="1" fillId="0" borderId="0">
      <alignment horizontal="center" vertical="center"/>
    </xf>
    <xf numFmtId="0" fontId="2" fillId="0" borderId="0"/>
  </cellStyleXfs>
  <cellXfs count="28">
    <xf numFmtId="0" fontId="0" fillId="0" borderId="0" xfId="0"/>
    <xf numFmtId="0" fontId="7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/>
    </xf>
    <xf numFmtId="0" fontId="3" fillId="0" borderId="0" xfId="3" applyFont="1"/>
    <xf numFmtId="0" fontId="6" fillId="0" borderId="0" xfId="0" applyFont="1" applyAlignment="1">
      <alignment vertical="center" wrapText="1"/>
    </xf>
    <xf numFmtId="0" fontId="3" fillId="0" borderId="0" xfId="3" applyFont="1" applyAlignment="1">
      <alignment horizontal="center"/>
    </xf>
    <xf numFmtId="0" fontId="8" fillId="0" borderId="0" xfId="3" applyFont="1"/>
    <xf numFmtId="4" fontId="9" fillId="0" borderId="1" xfId="3" applyNumberFormat="1" applyFont="1" applyBorder="1" applyAlignment="1">
      <alignment horizontal="center" vertical="center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/>
    <xf numFmtId="4" fontId="7" fillId="0" borderId="1" xfId="3" applyNumberFormat="1" applyFont="1" applyBorder="1" applyAlignment="1">
      <alignment horizontal="center"/>
    </xf>
    <xf numFmtId="0" fontId="7" fillId="0" borderId="0" xfId="3" applyFont="1"/>
    <xf numFmtId="0" fontId="9" fillId="0" borderId="0" xfId="3" applyFont="1"/>
    <xf numFmtId="4" fontId="7" fillId="0" borderId="0" xfId="3" applyNumberFormat="1" applyFont="1" applyAlignment="1">
      <alignment horizontal="center"/>
    </xf>
    <xf numFmtId="0" fontId="6" fillId="0" borderId="0" xfId="3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 wrapText="1"/>
    </xf>
    <xf numFmtId="2" fontId="12" fillId="3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/>
    <xf numFmtId="0" fontId="6" fillId="0" borderId="0" xfId="0" applyFont="1" applyAlignment="1">
      <alignment horizontal="left" vertical="center" wrapText="1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4">
    <cellStyle name="Excel Built-in Normal" xfId="3" xr:uid="{00000000-0005-0000-0000-000008000000}"/>
    <cellStyle name="S10" xfId="1" xr:uid="{00000000-0005-0000-0000-000006000000}"/>
    <cellStyle name="S9" xfId="2" xr:uid="{00000000-0005-0000-0000-000007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28440</xdr:rowOff>
    </xdr:from>
    <xdr:to>
      <xdr:col>4</xdr:col>
      <xdr:colOff>580680</xdr:colOff>
      <xdr:row>7</xdr:row>
      <xdr:rowOff>27720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05520" y="2142720"/>
          <a:ext cx="2133360" cy="399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95400</xdr:colOff>
      <xdr:row>7</xdr:row>
      <xdr:rowOff>38160</xdr:rowOff>
    </xdr:from>
    <xdr:to>
      <xdr:col>1</xdr:col>
      <xdr:colOff>714240</xdr:colOff>
      <xdr:row>7</xdr:row>
      <xdr:rowOff>266400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7360" y="2552760"/>
          <a:ext cx="618840" cy="2282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28440</xdr:colOff>
      <xdr:row>8</xdr:row>
      <xdr:rowOff>638280</xdr:rowOff>
    </xdr:from>
    <xdr:to>
      <xdr:col>1</xdr:col>
      <xdr:colOff>190080</xdr:colOff>
      <xdr:row>8</xdr:row>
      <xdr:rowOff>866520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20400" y="3486240"/>
          <a:ext cx="161640" cy="22824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2"/>
  <sheetViews>
    <sheetView tabSelected="1" topLeftCell="A10" zoomScaleNormal="100" workbookViewId="0">
      <selection activeCell="H14" sqref="H14"/>
    </sheetView>
  </sheetViews>
  <sheetFormatPr defaultColWidth="9.33203125" defaultRowHeight="13.2"/>
  <cols>
    <col min="1" max="1" width="4.109375" style="3" customWidth="1"/>
    <col min="2" max="2" width="42.6640625" style="3" customWidth="1"/>
    <col min="3" max="3" width="12.88671875" style="3" customWidth="1"/>
    <col min="4" max="4" width="9.109375" style="3" customWidth="1"/>
    <col min="5" max="5" width="16.88671875" style="3" customWidth="1"/>
    <col min="6" max="6" width="16.33203125" style="3" customWidth="1"/>
    <col min="7" max="7" width="16" style="3" customWidth="1"/>
    <col min="8" max="8" width="26.33203125" style="3" customWidth="1"/>
    <col min="9" max="9" width="15" style="3" customWidth="1"/>
    <col min="10" max="10" width="18" style="3" customWidth="1"/>
    <col min="11" max="1024" width="9.33203125" style="3"/>
  </cols>
  <sheetData>
    <row r="1" spans="1:10" ht="18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5.25" customHeigh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.75" customHeight="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3" customHeight="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48.75" customHeight="1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15.75" customHeight="1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31.5" customHeight="1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 ht="26.25" customHeight="1">
      <c r="A8" s="4" t="s">
        <v>5</v>
      </c>
      <c r="B8" s="24" t="s">
        <v>6</v>
      </c>
      <c r="C8" s="24"/>
      <c r="D8" s="24"/>
      <c r="E8" s="24"/>
      <c r="F8" s="24"/>
      <c r="G8" s="4"/>
      <c r="H8" s="4"/>
      <c r="I8" s="4"/>
      <c r="J8" s="4"/>
    </row>
    <row r="9" spans="1:10" ht="87.75" customHeight="1">
      <c r="A9" s="2"/>
      <c r="B9" s="22" t="s">
        <v>7</v>
      </c>
      <c r="C9" s="22"/>
      <c r="D9" s="22"/>
      <c r="E9" s="22"/>
      <c r="F9" s="22"/>
      <c r="G9" s="22"/>
      <c r="H9" s="22"/>
      <c r="I9" s="22"/>
      <c r="J9" s="22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8.5" customHeight="1">
      <c r="A11" s="25" t="s">
        <v>8</v>
      </c>
      <c r="B11" s="25" t="s">
        <v>20</v>
      </c>
      <c r="C11" s="25" t="s">
        <v>9</v>
      </c>
      <c r="D11" s="25" t="s">
        <v>10</v>
      </c>
      <c r="E11" s="25" t="s">
        <v>11</v>
      </c>
      <c r="F11" s="25"/>
      <c r="G11" s="25"/>
      <c r="H11" s="25" t="s">
        <v>18</v>
      </c>
      <c r="I11" s="25" t="s">
        <v>12</v>
      </c>
      <c r="J11" s="25" t="s">
        <v>13</v>
      </c>
    </row>
    <row r="12" spans="1:10" s="6" customFormat="1" ht="50.25" customHeight="1">
      <c r="A12" s="25"/>
      <c r="B12" s="25"/>
      <c r="C12" s="25"/>
      <c r="D12" s="25"/>
      <c r="E12" s="1" t="s">
        <v>14</v>
      </c>
      <c r="F12" s="1" t="s">
        <v>15</v>
      </c>
      <c r="G12" s="1" t="s">
        <v>16</v>
      </c>
      <c r="H12" s="25"/>
      <c r="I12" s="25"/>
      <c r="J12" s="25"/>
    </row>
    <row r="13" spans="1:10" s="6" customFormat="1" ht="50.25" customHeight="1">
      <c r="A13" s="17">
        <v>1</v>
      </c>
      <c r="B13" s="18" t="s">
        <v>21</v>
      </c>
      <c r="C13" s="19" t="s">
        <v>19</v>
      </c>
      <c r="D13" s="18">
        <v>5</v>
      </c>
      <c r="E13" s="20">
        <v>130</v>
      </c>
      <c r="F13" s="20">
        <v>140</v>
      </c>
      <c r="G13" s="20">
        <v>135</v>
      </c>
      <c r="H13" s="20">
        <f>(E13+F13+G13)/3</f>
        <v>135</v>
      </c>
      <c r="I13" s="7">
        <f t="shared" ref="I13:I15" si="0">SQRT(VARA(E13,F13,G13))/H13*100</f>
        <v>3.7037037037037033</v>
      </c>
      <c r="J13" s="8">
        <f>D13*H13</f>
        <v>675</v>
      </c>
    </row>
    <row r="14" spans="1:10" s="6" customFormat="1" ht="50.25" customHeight="1">
      <c r="A14" s="17">
        <v>2</v>
      </c>
      <c r="B14" s="18" t="s">
        <v>22</v>
      </c>
      <c r="C14" s="19" t="s">
        <v>19</v>
      </c>
      <c r="D14" s="18">
        <v>5</v>
      </c>
      <c r="E14" s="20">
        <v>210</v>
      </c>
      <c r="F14" s="20">
        <v>215</v>
      </c>
      <c r="G14" s="20">
        <v>220</v>
      </c>
      <c r="H14" s="20">
        <f>(E14+F14+G14)/3</f>
        <v>215</v>
      </c>
      <c r="I14" s="7">
        <f t="shared" si="0"/>
        <v>2.3255813953488373</v>
      </c>
      <c r="J14" s="8">
        <f t="shared" ref="J14:J15" si="1">D14*H14</f>
        <v>1075</v>
      </c>
    </row>
    <row r="15" spans="1:10" s="6" customFormat="1" ht="50.25" customHeight="1">
      <c r="A15" s="17">
        <v>3</v>
      </c>
      <c r="B15" s="18" t="s">
        <v>24</v>
      </c>
      <c r="C15" s="19" t="s">
        <v>23</v>
      </c>
      <c r="D15" s="18">
        <v>5</v>
      </c>
      <c r="E15" s="20">
        <v>110</v>
      </c>
      <c r="F15" s="20">
        <v>115</v>
      </c>
      <c r="G15" s="20">
        <v>120</v>
      </c>
      <c r="H15" s="20">
        <f>(E15+F15+G15)/3</f>
        <v>115</v>
      </c>
      <c r="I15" s="7">
        <f t="shared" si="0"/>
        <v>4.3478260869565215</v>
      </c>
      <c r="J15" s="8">
        <f t="shared" si="1"/>
        <v>575</v>
      </c>
    </row>
    <row r="16" spans="1:10">
      <c r="A16" s="21" t="s">
        <v>17</v>
      </c>
      <c r="B16" s="21"/>
      <c r="C16" s="21"/>
      <c r="D16" s="21"/>
      <c r="E16" s="21"/>
      <c r="F16" s="21"/>
      <c r="G16" s="21"/>
      <c r="H16" s="21"/>
      <c r="I16" s="9"/>
      <c r="J16" s="10">
        <f>SUM(J13:J15)</f>
        <v>2325</v>
      </c>
    </row>
    <row r="17" spans="1:10">
      <c r="A17" s="11"/>
      <c r="B17" s="11"/>
      <c r="C17" s="11"/>
      <c r="D17" s="11"/>
      <c r="E17" s="11"/>
      <c r="F17" s="11"/>
      <c r="G17" s="11"/>
      <c r="H17" s="11"/>
      <c r="I17" s="12"/>
      <c r="J17" s="13"/>
    </row>
    <row r="18" spans="1:10" ht="15.6">
      <c r="A18" s="11"/>
      <c r="B18" s="11"/>
      <c r="C18" s="11"/>
      <c r="D18" s="11"/>
      <c r="E18" s="11"/>
      <c r="F18" s="11"/>
      <c r="G18" s="11"/>
      <c r="H18" s="11"/>
      <c r="I18" s="15"/>
      <c r="J18" s="15"/>
    </row>
    <row r="19" spans="1:10" ht="15.6">
      <c r="B19" s="15"/>
      <c r="C19" s="15"/>
      <c r="D19" s="15"/>
      <c r="E19" s="15"/>
      <c r="F19" s="15"/>
      <c r="G19" s="15"/>
      <c r="H19" s="15"/>
      <c r="I19" s="16"/>
      <c r="J19" s="16"/>
    </row>
    <row r="20" spans="1:10" ht="28.5" customHeight="1">
      <c r="B20" s="16"/>
      <c r="C20" s="16"/>
      <c r="D20" s="16"/>
      <c r="E20" s="16"/>
      <c r="F20" s="16"/>
      <c r="G20" s="16"/>
      <c r="H20" s="16"/>
      <c r="I20" s="4"/>
      <c r="J20" s="4"/>
    </row>
    <row r="21" spans="1:10" ht="15.6">
      <c r="B21" s="22"/>
      <c r="C21" s="22"/>
      <c r="D21" s="22"/>
      <c r="E21" s="22"/>
      <c r="F21" s="4"/>
      <c r="G21" s="4"/>
      <c r="H21" s="4"/>
      <c r="I21" s="14"/>
      <c r="J21" s="14"/>
    </row>
    <row r="22" spans="1:10" ht="15.6">
      <c r="A22" s="14"/>
      <c r="B22" s="14"/>
      <c r="C22" s="14"/>
      <c r="D22" s="14"/>
      <c r="E22" s="14"/>
      <c r="F22" s="14"/>
      <c r="G22" s="14"/>
      <c r="H22" s="14"/>
    </row>
  </sheetData>
  <mergeCells count="19">
    <mergeCell ref="A1:J1"/>
    <mergeCell ref="A2:J2"/>
    <mergeCell ref="A3:J3"/>
    <mergeCell ref="A4:J4"/>
    <mergeCell ref="A5:J5"/>
    <mergeCell ref="A16:H16"/>
    <mergeCell ref="B21:E21"/>
    <mergeCell ref="A6:J6"/>
    <mergeCell ref="A7:J7"/>
    <mergeCell ref="B8:F8"/>
    <mergeCell ref="B9:J9"/>
    <mergeCell ref="A11:A12"/>
    <mergeCell ref="B11:B12"/>
    <mergeCell ref="C11:C12"/>
    <mergeCell ref="D11:D12"/>
    <mergeCell ref="E11:G11"/>
    <mergeCell ref="H11:H12"/>
    <mergeCell ref="I11:I12"/>
    <mergeCell ref="J11:J12"/>
  </mergeCells>
  <pageMargins left="0.23611111111111099" right="0.23611111111111099" top="0.74791666666666701" bottom="0.43333333333333302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Анастасия А. Кононова</dc:creator>
  <dc:description/>
  <cp:lastModifiedBy>ASUSvivo</cp:lastModifiedBy>
  <cp:revision>1</cp:revision>
  <cp:lastPrinted>2025-04-23T08:44:09Z</cp:lastPrinted>
  <dcterms:created xsi:type="dcterms:W3CDTF">2013-01-30T02:33:10Z</dcterms:created>
  <dcterms:modified xsi:type="dcterms:W3CDTF">2026-09-03T06:28:53Z</dcterms:modified>
  <dc:language>ru-RU</dc:language>
</cp:coreProperties>
</file>