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180" windowWidth="15570" windowHeight="11460"/>
  </bookViews>
  <sheets>
    <sheet name="Лист4" sheetId="21" r:id="rId1"/>
  </sheets>
  <definedNames>
    <definedName name="_xlnm.Print_Area" localSheetId="0">Лист4!$A$2:$S$26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1" i="21" l="1"/>
  <c r="S12" i="21"/>
  <c r="S13" i="21"/>
  <c r="S10" i="21"/>
  <c r="N12" i="21"/>
  <c r="O12" i="21" s="1"/>
  <c r="P12" i="21" s="1"/>
  <c r="Q12" i="21" s="1"/>
  <c r="L12" i="21"/>
  <c r="K12" i="21"/>
  <c r="S14" i="21" l="1"/>
  <c r="M12" i="21"/>
  <c r="G14" i="21"/>
  <c r="F14" i="21"/>
  <c r="E14" i="21"/>
  <c r="N11" i="21"/>
  <c r="O11" i="21" s="1"/>
  <c r="P11" i="21" s="1"/>
  <c r="Q11" i="21" s="1"/>
  <c r="L11" i="21"/>
  <c r="K11" i="21"/>
  <c r="N10" i="21"/>
  <c r="O10" i="21" s="1"/>
  <c r="P10" i="21" s="1"/>
  <c r="Q10" i="21" s="1"/>
  <c r="L10" i="21"/>
  <c r="K10" i="21"/>
  <c r="M10" i="21" l="1"/>
  <c r="M11" i="21"/>
  <c r="N13" i="21"/>
  <c r="L13" i="21"/>
  <c r="K13" i="21"/>
  <c r="O13" i="21" l="1"/>
  <c r="M13" i="21" l="1"/>
  <c r="P13" i="21"/>
  <c r="Q13" i="21" l="1"/>
  <c r="Q14" i="21" s="1"/>
  <c r="K15" i="21" s="1"/>
</calcChain>
</file>

<file path=xl/sharedStrings.xml><?xml version="1.0" encoding="utf-8"?>
<sst xmlns="http://schemas.openxmlformats.org/spreadsheetml/2006/main" count="50" uniqueCount="44">
  <si>
    <t xml:space="preserve">                                                              Приложение № 2 к документации.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</si>
  <si>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</si>
  <si>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</si>
  <si>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</si>
  <si>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t>Среднее квадратичное отклонение</t>
  </si>
  <si>
    <t>Цена за единицу изм. (руб.)</t>
  </si>
  <si>
    <t>Н(М)ЦК с учетом округления цены за единицу (руб.)</t>
  </si>
  <si>
    <t>рублей</t>
  </si>
  <si>
    <t>Используемый метод определения НМЦК с обоснованием:</t>
  </si>
  <si>
    <t>Основные характеристики объекта закупки</t>
  </si>
  <si>
    <t>Наименование товаров, работ, услуг</t>
  </si>
  <si>
    <t>№ п/п</t>
  </si>
  <si>
    <t xml:space="preserve">Цена за ед. </t>
  </si>
  <si>
    <t>Итого НМЦК:</t>
  </si>
  <si>
    <t xml:space="preserve">Коэффициент вариации по всем позициям не превышает 33 % и означает однородность совокупности значений выявленных цен и отсутствие целесообразности проводить дополнительные исследования в целях увеличения количества ценовой информации, используемой в расчетах.  </t>
  </si>
  <si>
    <t>Источники информации</t>
  </si>
  <si>
    <t>Цена за единицу изм. с округлением до сотых долей после запятой (руб.)</t>
  </si>
  <si>
    <t>Итого                                              =</t>
  </si>
  <si>
    <t xml:space="preserve">организации контрактной работы (закупочной деятельности) </t>
  </si>
  <si>
    <t>Кол-во (ед.)</t>
  </si>
  <si>
    <r>
      <t xml:space="preserve">Средняя арифметическая цена за единицу </t>
    </r>
    <r>
      <rPr>
        <b/>
        <i/>
        <sz val="12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</si>
  <si>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</si>
  <si>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2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2"/>
        <color indexed="8"/>
        <rFont val="Times New Roman"/>
        <family val="1"/>
        <charset val="204"/>
      </rPr>
      <t>ц</t>
    </r>
    <r>
      <rPr>
        <i/>
        <vertAlign val="subscript"/>
        <sz val="12"/>
        <color indexed="8"/>
        <rFont val="Times New Roman"/>
        <family val="1"/>
        <charset val="204"/>
      </rPr>
      <t>i</t>
    </r>
    <r>
      <rPr>
        <sz val="12"/>
        <color indexed="8"/>
        <rFont val="Times New Roman"/>
        <family val="1"/>
        <charset val="204"/>
      </rPr>
      <t>- цена единицы)</t>
    </r>
  </si>
  <si>
    <r>
      <t xml:space="preserve">УМТО </t>
    </r>
    <r>
      <rPr>
        <sz val="12"/>
        <color rgb="FF000000"/>
        <rFont val="Times New Roman"/>
        <family val="1"/>
        <charset val="204"/>
      </rPr>
      <t xml:space="preserve">ГУ МЧС России по Смоленской области </t>
    </r>
  </si>
  <si>
    <t>Начальник  отделения</t>
  </si>
  <si>
    <t>И.И. Морозова</t>
  </si>
  <si>
    <t xml:space="preserve">Приложение № 2 к Извещению о закупке                                                                             
</t>
  </si>
  <si>
    <t xml:space="preserve"> Расчёт и обоснование начальной (максимальной) цены Договора</t>
  </si>
  <si>
    <t>Оказание образовательных услуг по программе дополнительного профессионального образования (повышение квалификации) «Общие вопросы охраны труда и функционирования системы управления охраной труда».</t>
  </si>
  <si>
    <t>Оказание образовательных услуг по программе дополнительного профессионального образования (повышение квалификации) «Использование (применение) средств индивидуальной защиты».</t>
  </si>
  <si>
    <t xml:space="preserve">майор внутренней службы                                                                                                </t>
  </si>
  <si>
    <t>Для расчёта НМЦК был использован метод сопоставимых рыночных цен (анализа рынка) (п.6 ст.22 44-ФЗ), в соответствии с Методическими рекомендациями, утвержденными приказом МЭР РФ от 02.10.2013 №567 и Постановлением Правительства от 23.12.2024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лиц", так как  является приоритетным для определения и обоснования начальной (максимальной) цены контракта. В целях определения НМЦК были направлены запросы пяти поставщикам. В данном обосновании использованы цены из коммерческих предложений от трех поставщиков.</t>
  </si>
  <si>
    <t>Расчёт НМЦК</t>
  </si>
  <si>
    <t>Оказание образовательных услуг по программе дополнительного профессионального образования (повышение квалификации) «Оказание первой помощи пострадавшим».</t>
  </si>
  <si>
    <t>Оказание образовательных услуг по программе дополнительного профессионального образования (повышение квалификации) «Безопасные методы и приемы выполнения работ при воздействии вредных и/или опасных производственных факторов, источников опасности, идентифицированных в рамках специальной оценки условий труда и профессиональных рисков».</t>
  </si>
  <si>
    <t>Единица измерения</t>
  </si>
  <si>
    <t>чел.</t>
  </si>
  <si>
    <t>Н(М)ЦК с учетом доведенных ЛБО (руб.)</t>
  </si>
  <si>
    <t xml:space="preserve">Мероприятия по охране труда (оказание образовательных услуг по программам дополнительного профессионального образования (повышения квалификации) 
«Общие вопросы охраны труда и функционирования системы управления охраной труда», «Безопасные методы и приемы выполнения работ при воздействии вредных и (или) опасных производственных факторов, источников опасности, которые выявлены в рамках специальной оценки условий труда и оценки профессиональных рисков»,«Оказание первой помощи пострадавшим», «Использование (применение) средств индивидуальной защиты»
</t>
  </si>
  <si>
    <t>Дата подготовки обоснования НМЦК: 25.05.2026</t>
  </si>
  <si>
    <t>Поставщик 1 вх. 175-5-3-15 от 25.05.2026</t>
  </si>
  <si>
    <t>Поставщик 1 вх. 176-5-3-15 от 25.05.2026</t>
  </si>
  <si>
    <t>Поставщик 1 вх. 174-5-3-15 от 25.05.2026</t>
  </si>
  <si>
    <r>
      <t>На основании изложенного начальная (максимальная) цена Договора, определенная с использованием метода сопоставимых рыночных цен (анализа рынка), составила</t>
    </r>
    <r>
      <rPr>
        <b/>
        <sz val="12"/>
        <rFont val="Times New Roman"/>
        <family val="1"/>
        <charset val="204"/>
      </rPr>
      <t xml:space="preserve"> 106 211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(сто шесть тысяч двести одиннадцать) рублей 38 копеек.</t>
    </r>
    <r>
      <rPr>
        <sz val="12"/>
        <rFont val="Times New Roman"/>
        <family val="1"/>
        <charset val="204"/>
      </rPr>
      <t xml:space="preserve"> Принимая во внимание доведенные ЛБО, руководствуясь п. 2 статьи 72, п.3 статьи 219 БК РФ, Заказчик принял решение определить НМЦК на основе доведенного ЛБО в размере</t>
    </r>
    <r>
      <rPr>
        <b/>
        <sz val="12"/>
        <rFont val="Times New Roman"/>
        <family val="1"/>
        <charset val="204"/>
      </rPr>
      <t xml:space="preserve"> 19 988 (девятнадцать тысяч девятьсот восемьдесят восемь) рублей 88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</si>
</sst>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7" fillId="2" borderId="0" xfId="0" applyFont="1" applyFill="1"/>
    <xf numFmtId="0" fontId="13" fillId="2" borderId="0" xfId="0" applyFont="1" applyFill="1" applyAlignment="1">
      <alignment vertical="top"/>
    </xf>
    <xf numFmtId="0" fontId="5" fillId="2" borderId="0" xfId="0" applyFont="1" applyFill="1" applyBorder="1"/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4" fillId="2" borderId="1" xfId="0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top"/>
    </xf>
    <xf numFmtId="1" fontId="12" fillId="2" borderId="2" xfId="0" applyNumberFormat="1" applyFont="1" applyFill="1" applyBorder="1" applyAlignment="1">
      <alignment horizontal="distributed" vertical="center" wrapText="1" justifyLastLine="1"/>
    </xf>
    <xf numFmtId="4" fontId="6" fillId="2" borderId="6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distributed" vertical="center" wrapText="1" justifyLastLine="1"/>
    </xf>
    <xf numFmtId="4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distributed" vertical="center" justifyLastLine="1"/>
    </xf>
    <xf numFmtId="10" fontId="6" fillId="2" borderId="1" xfId="0" applyNumberFormat="1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vertical="center" textRotation="90" wrapText="1"/>
    </xf>
    <xf numFmtId="0" fontId="3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4" fontId="6" fillId="2" borderId="5" xfId="0" applyNumberFormat="1" applyFont="1" applyFill="1" applyBorder="1" applyAlignment="1">
      <alignment vertical="center" wrapText="1"/>
    </xf>
    <xf numFmtId="4" fontId="6" fillId="2" borderId="8" xfId="0" applyNumberFormat="1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4" borderId="1" xfId="0" applyFont="1" applyFill="1" applyBorder="1" applyAlignment="1">
      <alignment horizontal="center" vertical="center" textRotation="90" wrapText="1"/>
    </xf>
    <xf numFmtId="0" fontId="17" fillId="2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textRotation="90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952500</xdr:rowOff>
    </xdr:from>
    <xdr:to>
      <xdr:col>13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570" y="29337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923925</xdr:rowOff>
    </xdr:from>
    <xdr:to>
      <xdr:col>11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90" y="2905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53339</xdr:colOff>
      <xdr:row>7</xdr:row>
      <xdr:rowOff>1637552</xdr:rowOff>
    </xdr:from>
    <xdr:to>
      <xdr:col>13</xdr:col>
      <xdr:colOff>1452654</xdr:colOff>
      <xdr:row>8</xdr:row>
      <xdr:rowOff>182879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39" y="5051312"/>
          <a:ext cx="1399315" cy="38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660400</xdr:colOff>
      <xdr:row>14</xdr:row>
      <xdr:rowOff>49531</xdr:rowOff>
    </xdr:from>
    <xdr:to>
      <xdr:col>9</xdr:col>
      <xdr:colOff>228600</xdr:colOff>
      <xdr:row>14</xdr:row>
      <xdr:rowOff>236367</xdr:rowOff>
    </xdr:to>
    <xdr:pic>
      <xdr:nvPicPr>
        <xdr:cNvPr id="7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6653531"/>
          <a:ext cx="1663700" cy="186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tabSelected="1" topLeftCell="A11" zoomScale="60" zoomScaleNormal="60" workbookViewId="0">
      <selection activeCell="F24" sqref="F24"/>
    </sheetView>
  </sheetViews>
  <sheetFormatPr defaultRowHeight="12.75" x14ac:dyDescent="0.2"/>
  <cols>
    <col min="1" max="1" width="5.28515625" style="1" customWidth="1"/>
    <col min="2" max="2" width="46.42578125" style="2" customWidth="1"/>
    <col min="3" max="3" width="7.85546875" style="2" customWidth="1"/>
    <col min="4" max="4" width="6.85546875" style="2" customWidth="1"/>
    <col min="5" max="5" width="12.42578125" style="2" customWidth="1"/>
    <col min="6" max="6" width="13.42578125" style="2" bestFit="1" customWidth="1"/>
    <col min="7" max="7" width="13.7109375" style="2" customWidth="1"/>
    <col min="8" max="8" width="0.140625" style="2" customWidth="1"/>
    <col min="9" max="9" width="6.85546875" style="2" hidden="1" customWidth="1"/>
    <col min="10" max="10" width="6.5703125" style="2" customWidth="1"/>
    <col min="11" max="11" width="16.85546875" style="2" customWidth="1"/>
    <col min="12" max="12" width="15.140625" style="2" customWidth="1"/>
    <col min="13" max="13" width="14.28515625" style="2" hidden="1" customWidth="1"/>
    <col min="14" max="14" width="22.7109375" style="2" customWidth="1"/>
    <col min="15" max="15" width="13" style="2" customWidth="1"/>
    <col min="16" max="16" width="16.42578125" style="2" customWidth="1"/>
    <col min="17" max="17" width="16.140625" style="2" customWidth="1"/>
    <col min="18" max="18" width="19.140625" style="2" customWidth="1"/>
    <col min="19" max="19" width="16.5703125" style="2" customWidth="1"/>
    <col min="20" max="20" width="9.85546875" style="2" bestFit="1" customWidth="1"/>
    <col min="21" max="258" width="8.85546875" style="2"/>
    <col min="259" max="259" width="4.7109375" style="2" customWidth="1"/>
    <col min="260" max="260" width="30.140625" style="2" customWidth="1"/>
    <col min="261" max="261" width="5.85546875" style="2" customWidth="1"/>
    <col min="262" max="262" width="6.85546875" style="2" customWidth="1"/>
    <col min="263" max="263" width="9.7109375" style="2" customWidth="1"/>
    <col min="264" max="265" width="9.85546875" style="2" customWidth="1"/>
    <col min="266" max="266" width="6" style="2" customWidth="1"/>
    <col min="267" max="267" width="13.140625" style="2" customWidth="1"/>
    <col min="268" max="268" width="15.42578125" style="2" customWidth="1"/>
    <col min="269" max="269" width="14.28515625" style="2" customWidth="1"/>
    <col min="270" max="270" width="22.7109375" style="2" customWidth="1"/>
    <col min="271" max="271" width="13.85546875" style="2" customWidth="1"/>
    <col min="272" max="272" width="11" style="2" customWidth="1"/>
    <col min="273" max="273" width="11.28515625" style="2" customWidth="1"/>
    <col min="274" max="514" width="8.85546875" style="2"/>
    <col min="515" max="515" width="4.7109375" style="2" customWidth="1"/>
    <col min="516" max="516" width="30.140625" style="2" customWidth="1"/>
    <col min="517" max="517" width="5.85546875" style="2" customWidth="1"/>
    <col min="518" max="518" width="6.85546875" style="2" customWidth="1"/>
    <col min="519" max="519" width="9.7109375" style="2" customWidth="1"/>
    <col min="520" max="521" width="9.85546875" style="2" customWidth="1"/>
    <col min="522" max="522" width="6" style="2" customWidth="1"/>
    <col min="523" max="523" width="13.140625" style="2" customWidth="1"/>
    <col min="524" max="524" width="15.42578125" style="2" customWidth="1"/>
    <col min="525" max="525" width="14.28515625" style="2" customWidth="1"/>
    <col min="526" max="526" width="22.7109375" style="2" customWidth="1"/>
    <col min="527" max="527" width="13.85546875" style="2" customWidth="1"/>
    <col min="528" max="528" width="11" style="2" customWidth="1"/>
    <col min="529" max="529" width="11.28515625" style="2" customWidth="1"/>
    <col min="530" max="770" width="8.85546875" style="2"/>
    <col min="771" max="771" width="4.7109375" style="2" customWidth="1"/>
    <col min="772" max="772" width="30.140625" style="2" customWidth="1"/>
    <col min="773" max="773" width="5.85546875" style="2" customWidth="1"/>
    <col min="774" max="774" width="6.85546875" style="2" customWidth="1"/>
    <col min="775" max="775" width="9.7109375" style="2" customWidth="1"/>
    <col min="776" max="777" width="9.85546875" style="2" customWidth="1"/>
    <col min="778" max="778" width="6" style="2" customWidth="1"/>
    <col min="779" max="779" width="13.140625" style="2" customWidth="1"/>
    <col min="780" max="780" width="15.42578125" style="2" customWidth="1"/>
    <col min="781" max="781" width="14.28515625" style="2" customWidth="1"/>
    <col min="782" max="782" width="22.7109375" style="2" customWidth="1"/>
    <col min="783" max="783" width="13.85546875" style="2" customWidth="1"/>
    <col min="784" max="784" width="11" style="2" customWidth="1"/>
    <col min="785" max="785" width="11.28515625" style="2" customWidth="1"/>
    <col min="786" max="1026" width="8.85546875" style="2"/>
    <col min="1027" max="1027" width="4.7109375" style="2" customWidth="1"/>
    <col min="1028" max="1028" width="30.140625" style="2" customWidth="1"/>
    <col min="1029" max="1029" width="5.85546875" style="2" customWidth="1"/>
    <col min="1030" max="1030" width="6.85546875" style="2" customWidth="1"/>
    <col min="1031" max="1031" width="9.7109375" style="2" customWidth="1"/>
    <col min="1032" max="1033" width="9.85546875" style="2" customWidth="1"/>
    <col min="1034" max="1034" width="6" style="2" customWidth="1"/>
    <col min="1035" max="1035" width="13.140625" style="2" customWidth="1"/>
    <col min="1036" max="1036" width="15.42578125" style="2" customWidth="1"/>
    <col min="1037" max="1037" width="14.28515625" style="2" customWidth="1"/>
    <col min="1038" max="1038" width="22.7109375" style="2" customWidth="1"/>
    <col min="1039" max="1039" width="13.85546875" style="2" customWidth="1"/>
    <col min="1040" max="1040" width="11" style="2" customWidth="1"/>
    <col min="1041" max="1041" width="11.28515625" style="2" customWidth="1"/>
    <col min="1042" max="1282" width="8.85546875" style="2"/>
    <col min="1283" max="1283" width="4.7109375" style="2" customWidth="1"/>
    <col min="1284" max="1284" width="30.140625" style="2" customWidth="1"/>
    <col min="1285" max="1285" width="5.85546875" style="2" customWidth="1"/>
    <col min="1286" max="1286" width="6.85546875" style="2" customWidth="1"/>
    <col min="1287" max="1287" width="9.7109375" style="2" customWidth="1"/>
    <col min="1288" max="1289" width="9.85546875" style="2" customWidth="1"/>
    <col min="1290" max="1290" width="6" style="2" customWidth="1"/>
    <col min="1291" max="1291" width="13.140625" style="2" customWidth="1"/>
    <col min="1292" max="1292" width="15.42578125" style="2" customWidth="1"/>
    <col min="1293" max="1293" width="14.28515625" style="2" customWidth="1"/>
    <col min="1294" max="1294" width="22.7109375" style="2" customWidth="1"/>
    <col min="1295" max="1295" width="13.85546875" style="2" customWidth="1"/>
    <col min="1296" max="1296" width="11" style="2" customWidth="1"/>
    <col min="1297" max="1297" width="11.28515625" style="2" customWidth="1"/>
    <col min="1298" max="1538" width="8.85546875" style="2"/>
    <col min="1539" max="1539" width="4.7109375" style="2" customWidth="1"/>
    <col min="1540" max="1540" width="30.140625" style="2" customWidth="1"/>
    <col min="1541" max="1541" width="5.85546875" style="2" customWidth="1"/>
    <col min="1542" max="1542" width="6.85546875" style="2" customWidth="1"/>
    <col min="1543" max="1543" width="9.7109375" style="2" customWidth="1"/>
    <col min="1544" max="1545" width="9.85546875" style="2" customWidth="1"/>
    <col min="1546" max="1546" width="6" style="2" customWidth="1"/>
    <col min="1547" max="1547" width="13.140625" style="2" customWidth="1"/>
    <col min="1548" max="1548" width="15.42578125" style="2" customWidth="1"/>
    <col min="1549" max="1549" width="14.28515625" style="2" customWidth="1"/>
    <col min="1550" max="1550" width="22.7109375" style="2" customWidth="1"/>
    <col min="1551" max="1551" width="13.85546875" style="2" customWidth="1"/>
    <col min="1552" max="1552" width="11" style="2" customWidth="1"/>
    <col min="1553" max="1553" width="11.28515625" style="2" customWidth="1"/>
    <col min="1554" max="1794" width="8.85546875" style="2"/>
    <col min="1795" max="1795" width="4.7109375" style="2" customWidth="1"/>
    <col min="1796" max="1796" width="30.140625" style="2" customWidth="1"/>
    <col min="1797" max="1797" width="5.85546875" style="2" customWidth="1"/>
    <col min="1798" max="1798" width="6.85546875" style="2" customWidth="1"/>
    <col min="1799" max="1799" width="9.7109375" style="2" customWidth="1"/>
    <col min="1800" max="1801" width="9.85546875" style="2" customWidth="1"/>
    <col min="1802" max="1802" width="6" style="2" customWidth="1"/>
    <col min="1803" max="1803" width="13.140625" style="2" customWidth="1"/>
    <col min="1804" max="1804" width="15.42578125" style="2" customWidth="1"/>
    <col min="1805" max="1805" width="14.28515625" style="2" customWidth="1"/>
    <col min="1806" max="1806" width="22.7109375" style="2" customWidth="1"/>
    <col min="1807" max="1807" width="13.85546875" style="2" customWidth="1"/>
    <col min="1808" max="1808" width="11" style="2" customWidth="1"/>
    <col min="1809" max="1809" width="11.28515625" style="2" customWidth="1"/>
    <col min="1810" max="2050" width="8.85546875" style="2"/>
    <col min="2051" max="2051" width="4.7109375" style="2" customWidth="1"/>
    <col min="2052" max="2052" width="30.140625" style="2" customWidth="1"/>
    <col min="2053" max="2053" width="5.85546875" style="2" customWidth="1"/>
    <col min="2054" max="2054" width="6.85546875" style="2" customWidth="1"/>
    <col min="2055" max="2055" width="9.7109375" style="2" customWidth="1"/>
    <col min="2056" max="2057" width="9.85546875" style="2" customWidth="1"/>
    <col min="2058" max="2058" width="6" style="2" customWidth="1"/>
    <col min="2059" max="2059" width="13.140625" style="2" customWidth="1"/>
    <col min="2060" max="2060" width="15.42578125" style="2" customWidth="1"/>
    <col min="2061" max="2061" width="14.28515625" style="2" customWidth="1"/>
    <col min="2062" max="2062" width="22.7109375" style="2" customWidth="1"/>
    <col min="2063" max="2063" width="13.85546875" style="2" customWidth="1"/>
    <col min="2064" max="2064" width="11" style="2" customWidth="1"/>
    <col min="2065" max="2065" width="11.28515625" style="2" customWidth="1"/>
    <col min="2066" max="2306" width="8.85546875" style="2"/>
    <col min="2307" max="2307" width="4.7109375" style="2" customWidth="1"/>
    <col min="2308" max="2308" width="30.140625" style="2" customWidth="1"/>
    <col min="2309" max="2309" width="5.85546875" style="2" customWidth="1"/>
    <col min="2310" max="2310" width="6.85546875" style="2" customWidth="1"/>
    <col min="2311" max="2311" width="9.7109375" style="2" customWidth="1"/>
    <col min="2312" max="2313" width="9.85546875" style="2" customWidth="1"/>
    <col min="2314" max="2314" width="6" style="2" customWidth="1"/>
    <col min="2315" max="2315" width="13.140625" style="2" customWidth="1"/>
    <col min="2316" max="2316" width="15.42578125" style="2" customWidth="1"/>
    <col min="2317" max="2317" width="14.28515625" style="2" customWidth="1"/>
    <col min="2318" max="2318" width="22.7109375" style="2" customWidth="1"/>
    <col min="2319" max="2319" width="13.85546875" style="2" customWidth="1"/>
    <col min="2320" max="2320" width="11" style="2" customWidth="1"/>
    <col min="2321" max="2321" width="11.28515625" style="2" customWidth="1"/>
    <col min="2322" max="2562" width="8.85546875" style="2"/>
    <col min="2563" max="2563" width="4.7109375" style="2" customWidth="1"/>
    <col min="2564" max="2564" width="30.140625" style="2" customWidth="1"/>
    <col min="2565" max="2565" width="5.85546875" style="2" customWidth="1"/>
    <col min="2566" max="2566" width="6.85546875" style="2" customWidth="1"/>
    <col min="2567" max="2567" width="9.7109375" style="2" customWidth="1"/>
    <col min="2568" max="2569" width="9.85546875" style="2" customWidth="1"/>
    <col min="2570" max="2570" width="6" style="2" customWidth="1"/>
    <col min="2571" max="2571" width="13.140625" style="2" customWidth="1"/>
    <col min="2572" max="2572" width="15.42578125" style="2" customWidth="1"/>
    <col min="2573" max="2573" width="14.28515625" style="2" customWidth="1"/>
    <col min="2574" max="2574" width="22.7109375" style="2" customWidth="1"/>
    <col min="2575" max="2575" width="13.85546875" style="2" customWidth="1"/>
    <col min="2576" max="2576" width="11" style="2" customWidth="1"/>
    <col min="2577" max="2577" width="11.28515625" style="2" customWidth="1"/>
    <col min="2578" max="2818" width="8.85546875" style="2"/>
    <col min="2819" max="2819" width="4.7109375" style="2" customWidth="1"/>
    <col min="2820" max="2820" width="30.140625" style="2" customWidth="1"/>
    <col min="2821" max="2821" width="5.85546875" style="2" customWidth="1"/>
    <col min="2822" max="2822" width="6.85546875" style="2" customWidth="1"/>
    <col min="2823" max="2823" width="9.7109375" style="2" customWidth="1"/>
    <col min="2824" max="2825" width="9.85546875" style="2" customWidth="1"/>
    <col min="2826" max="2826" width="6" style="2" customWidth="1"/>
    <col min="2827" max="2827" width="13.140625" style="2" customWidth="1"/>
    <col min="2828" max="2828" width="15.42578125" style="2" customWidth="1"/>
    <col min="2829" max="2829" width="14.28515625" style="2" customWidth="1"/>
    <col min="2830" max="2830" width="22.7109375" style="2" customWidth="1"/>
    <col min="2831" max="2831" width="13.85546875" style="2" customWidth="1"/>
    <col min="2832" max="2832" width="11" style="2" customWidth="1"/>
    <col min="2833" max="2833" width="11.28515625" style="2" customWidth="1"/>
    <col min="2834" max="3074" width="8.85546875" style="2"/>
    <col min="3075" max="3075" width="4.7109375" style="2" customWidth="1"/>
    <col min="3076" max="3076" width="30.140625" style="2" customWidth="1"/>
    <col min="3077" max="3077" width="5.85546875" style="2" customWidth="1"/>
    <col min="3078" max="3078" width="6.85546875" style="2" customWidth="1"/>
    <col min="3079" max="3079" width="9.7109375" style="2" customWidth="1"/>
    <col min="3080" max="3081" width="9.85546875" style="2" customWidth="1"/>
    <col min="3082" max="3082" width="6" style="2" customWidth="1"/>
    <col min="3083" max="3083" width="13.140625" style="2" customWidth="1"/>
    <col min="3084" max="3084" width="15.42578125" style="2" customWidth="1"/>
    <col min="3085" max="3085" width="14.28515625" style="2" customWidth="1"/>
    <col min="3086" max="3086" width="22.7109375" style="2" customWidth="1"/>
    <col min="3087" max="3087" width="13.85546875" style="2" customWidth="1"/>
    <col min="3088" max="3088" width="11" style="2" customWidth="1"/>
    <col min="3089" max="3089" width="11.28515625" style="2" customWidth="1"/>
    <col min="3090" max="3330" width="8.85546875" style="2"/>
    <col min="3331" max="3331" width="4.7109375" style="2" customWidth="1"/>
    <col min="3332" max="3332" width="30.140625" style="2" customWidth="1"/>
    <col min="3333" max="3333" width="5.85546875" style="2" customWidth="1"/>
    <col min="3334" max="3334" width="6.85546875" style="2" customWidth="1"/>
    <col min="3335" max="3335" width="9.7109375" style="2" customWidth="1"/>
    <col min="3336" max="3337" width="9.85546875" style="2" customWidth="1"/>
    <col min="3338" max="3338" width="6" style="2" customWidth="1"/>
    <col min="3339" max="3339" width="13.140625" style="2" customWidth="1"/>
    <col min="3340" max="3340" width="15.42578125" style="2" customWidth="1"/>
    <col min="3341" max="3341" width="14.28515625" style="2" customWidth="1"/>
    <col min="3342" max="3342" width="22.7109375" style="2" customWidth="1"/>
    <col min="3343" max="3343" width="13.85546875" style="2" customWidth="1"/>
    <col min="3344" max="3344" width="11" style="2" customWidth="1"/>
    <col min="3345" max="3345" width="11.28515625" style="2" customWidth="1"/>
    <col min="3346" max="3586" width="8.85546875" style="2"/>
    <col min="3587" max="3587" width="4.7109375" style="2" customWidth="1"/>
    <col min="3588" max="3588" width="30.140625" style="2" customWidth="1"/>
    <col min="3589" max="3589" width="5.85546875" style="2" customWidth="1"/>
    <col min="3590" max="3590" width="6.85546875" style="2" customWidth="1"/>
    <col min="3591" max="3591" width="9.7109375" style="2" customWidth="1"/>
    <col min="3592" max="3593" width="9.85546875" style="2" customWidth="1"/>
    <col min="3594" max="3594" width="6" style="2" customWidth="1"/>
    <col min="3595" max="3595" width="13.140625" style="2" customWidth="1"/>
    <col min="3596" max="3596" width="15.42578125" style="2" customWidth="1"/>
    <col min="3597" max="3597" width="14.28515625" style="2" customWidth="1"/>
    <col min="3598" max="3598" width="22.7109375" style="2" customWidth="1"/>
    <col min="3599" max="3599" width="13.85546875" style="2" customWidth="1"/>
    <col min="3600" max="3600" width="11" style="2" customWidth="1"/>
    <col min="3601" max="3601" width="11.28515625" style="2" customWidth="1"/>
    <col min="3602" max="3842" width="8.85546875" style="2"/>
    <col min="3843" max="3843" width="4.7109375" style="2" customWidth="1"/>
    <col min="3844" max="3844" width="30.140625" style="2" customWidth="1"/>
    <col min="3845" max="3845" width="5.85546875" style="2" customWidth="1"/>
    <col min="3846" max="3846" width="6.85546875" style="2" customWidth="1"/>
    <col min="3847" max="3847" width="9.7109375" style="2" customWidth="1"/>
    <col min="3848" max="3849" width="9.85546875" style="2" customWidth="1"/>
    <col min="3850" max="3850" width="6" style="2" customWidth="1"/>
    <col min="3851" max="3851" width="13.140625" style="2" customWidth="1"/>
    <col min="3852" max="3852" width="15.42578125" style="2" customWidth="1"/>
    <col min="3853" max="3853" width="14.28515625" style="2" customWidth="1"/>
    <col min="3854" max="3854" width="22.7109375" style="2" customWidth="1"/>
    <col min="3855" max="3855" width="13.85546875" style="2" customWidth="1"/>
    <col min="3856" max="3856" width="11" style="2" customWidth="1"/>
    <col min="3857" max="3857" width="11.28515625" style="2" customWidth="1"/>
    <col min="3858" max="4098" width="8.85546875" style="2"/>
    <col min="4099" max="4099" width="4.7109375" style="2" customWidth="1"/>
    <col min="4100" max="4100" width="30.140625" style="2" customWidth="1"/>
    <col min="4101" max="4101" width="5.85546875" style="2" customWidth="1"/>
    <col min="4102" max="4102" width="6.85546875" style="2" customWidth="1"/>
    <col min="4103" max="4103" width="9.7109375" style="2" customWidth="1"/>
    <col min="4104" max="4105" width="9.85546875" style="2" customWidth="1"/>
    <col min="4106" max="4106" width="6" style="2" customWidth="1"/>
    <col min="4107" max="4107" width="13.140625" style="2" customWidth="1"/>
    <col min="4108" max="4108" width="15.42578125" style="2" customWidth="1"/>
    <col min="4109" max="4109" width="14.28515625" style="2" customWidth="1"/>
    <col min="4110" max="4110" width="22.7109375" style="2" customWidth="1"/>
    <col min="4111" max="4111" width="13.85546875" style="2" customWidth="1"/>
    <col min="4112" max="4112" width="11" style="2" customWidth="1"/>
    <col min="4113" max="4113" width="11.28515625" style="2" customWidth="1"/>
    <col min="4114" max="4354" width="8.85546875" style="2"/>
    <col min="4355" max="4355" width="4.7109375" style="2" customWidth="1"/>
    <col min="4356" max="4356" width="30.140625" style="2" customWidth="1"/>
    <col min="4357" max="4357" width="5.85546875" style="2" customWidth="1"/>
    <col min="4358" max="4358" width="6.85546875" style="2" customWidth="1"/>
    <col min="4359" max="4359" width="9.7109375" style="2" customWidth="1"/>
    <col min="4360" max="4361" width="9.85546875" style="2" customWidth="1"/>
    <col min="4362" max="4362" width="6" style="2" customWidth="1"/>
    <col min="4363" max="4363" width="13.140625" style="2" customWidth="1"/>
    <col min="4364" max="4364" width="15.42578125" style="2" customWidth="1"/>
    <col min="4365" max="4365" width="14.28515625" style="2" customWidth="1"/>
    <col min="4366" max="4366" width="22.7109375" style="2" customWidth="1"/>
    <col min="4367" max="4367" width="13.85546875" style="2" customWidth="1"/>
    <col min="4368" max="4368" width="11" style="2" customWidth="1"/>
    <col min="4369" max="4369" width="11.28515625" style="2" customWidth="1"/>
    <col min="4370" max="4610" width="8.85546875" style="2"/>
    <col min="4611" max="4611" width="4.7109375" style="2" customWidth="1"/>
    <col min="4612" max="4612" width="30.140625" style="2" customWidth="1"/>
    <col min="4613" max="4613" width="5.85546875" style="2" customWidth="1"/>
    <col min="4614" max="4614" width="6.85546875" style="2" customWidth="1"/>
    <col min="4615" max="4615" width="9.7109375" style="2" customWidth="1"/>
    <col min="4616" max="4617" width="9.85546875" style="2" customWidth="1"/>
    <col min="4618" max="4618" width="6" style="2" customWidth="1"/>
    <col min="4619" max="4619" width="13.140625" style="2" customWidth="1"/>
    <col min="4620" max="4620" width="15.42578125" style="2" customWidth="1"/>
    <col min="4621" max="4621" width="14.28515625" style="2" customWidth="1"/>
    <col min="4622" max="4622" width="22.7109375" style="2" customWidth="1"/>
    <col min="4623" max="4623" width="13.85546875" style="2" customWidth="1"/>
    <col min="4624" max="4624" width="11" style="2" customWidth="1"/>
    <col min="4625" max="4625" width="11.28515625" style="2" customWidth="1"/>
    <col min="4626" max="4866" width="8.85546875" style="2"/>
    <col min="4867" max="4867" width="4.7109375" style="2" customWidth="1"/>
    <col min="4868" max="4868" width="30.140625" style="2" customWidth="1"/>
    <col min="4869" max="4869" width="5.85546875" style="2" customWidth="1"/>
    <col min="4870" max="4870" width="6.85546875" style="2" customWidth="1"/>
    <col min="4871" max="4871" width="9.7109375" style="2" customWidth="1"/>
    <col min="4872" max="4873" width="9.85546875" style="2" customWidth="1"/>
    <col min="4874" max="4874" width="6" style="2" customWidth="1"/>
    <col min="4875" max="4875" width="13.140625" style="2" customWidth="1"/>
    <col min="4876" max="4876" width="15.42578125" style="2" customWidth="1"/>
    <col min="4877" max="4877" width="14.28515625" style="2" customWidth="1"/>
    <col min="4878" max="4878" width="22.7109375" style="2" customWidth="1"/>
    <col min="4879" max="4879" width="13.85546875" style="2" customWidth="1"/>
    <col min="4880" max="4880" width="11" style="2" customWidth="1"/>
    <col min="4881" max="4881" width="11.28515625" style="2" customWidth="1"/>
    <col min="4882" max="5122" width="8.85546875" style="2"/>
    <col min="5123" max="5123" width="4.7109375" style="2" customWidth="1"/>
    <col min="5124" max="5124" width="30.140625" style="2" customWidth="1"/>
    <col min="5125" max="5125" width="5.85546875" style="2" customWidth="1"/>
    <col min="5126" max="5126" width="6.85546875" style="2" customWidth="1"/>
    <col min="5127" max="5127" width="9.7109375" style="2" customWidth="1"/>
    <col min="5128" max="5129" width="9.85546875" style="2" customWidth="1"/>
    <col min="5130" max="5130" width="6" style="2" customWidth="1"/>
    <col min="5131" max="5131" width="13.140625" style="2" customWidth="1"/>
    <col min="5132" max="5132" width="15.42578125" style="2" customWidth="1"/>
    <col min="5133" max="5133" width="14.28515625" style="2" customWidth="1"/>
    <col min="5134" max="5134" width="22.7109375" style="2" customWidth="1"/>
    <col min="5135" max="5135" width="13.85546875" style="2" customWidth="1"/>
    <col min="5136" max="5136" width="11" style="2" customWidth="1"/>
    <col min="5137" max="5137" width="11.28515625" style="2" customWidth="1"/>
    <col min="5138" max="5378" width="8.85546875" style="2"/>
    <col min="5379" max="5379" width="4.7109375" style="2" customWidth="1"/>
    <col min="5380" max="5380" width="30.140625" style="2" customWidth="1"/>
    <col min="5381" max="5381" width="5.85546875" style="2" customWidth="1"/>
    <col min="5382" max="5382" width="6.85546875" style="2" customWidth="1"/>
    <col min="5383" max="5383" width="9.7109375" style="2" customWidth="1"/>
    <col min="5384" max="5385" width="9.85546875" style="2" customWidth="1"/>
    <col min="5386" max="5386" width="6" style="2" customWidth="1"/>
    <col min="5387" max="5387" width="13.140625" style="2" customWidth="1"/>
    <col min="5388" max="5388" width="15.42578125" style="2" customWidth="1"/>
    <col min="5389" max="5389" width="14.28515625" style="2" customWidth="1"/>
    <col min="5390" max="5390" width="22.7109375" style="2" customWidth="1"/>
    <col min="5391" max="5391" width="13.85546875" style="2" customWidth="1"/>
    <col min="5392" max="5392" width="11" style="2" customWidth="1"/>
    <col min="5393" max="5393" width="11.28515625" style="2" customWidth="1"/>
    <col min="5394" max="5634" width="8.85546875" style="2"/>
    <col min="5635" max="5635" width="4.7109375" style="2" customWidth="1"/>
    <col min="5636" max="5636" width="30.140625" style="2" customWidth="1"/>
    <col min="5637" max="5637" width="5.85546875" style="2" customWidth="1"/>
    <col min="5638" max="5638" width="6.85546875" style="2" customWidth="1"/>
    <col min="5639" max="5639" width="9.7109375" style="2" customWidth="1"/>
    <col min="5640" max="5641" width="9.85546875" style="2" customWidth="1"/>
    <col min="5642" max="5642" width="6" style="2" customWidth="1"/>
    <col min="5643" max="5643" width="13.140625" style="2" customWidth="1"/>
    <col min="5644" max="5644" width="15.42578125" style="2" customWidth="1"/>
    <col min="5645" max="5645" width="14.28515625" style="2" customWidth="1"/>
    <col min="5646" max="5646" width="22.7109375" style="2" customWidth="1"/>
    <col min="5647" max="5647" width="13.85546875" style="2" customWidth="1"/>
    <col min="5648" max="5648" width="11" style="2" customWidth="1"/>
    <col min="5649" max="5649" width="11.28515625" style="2" customWidth="1"/>
    <col min="5650" max="5890" width="8.85546875" style="2"/>
    <col min="5891" max="5891" width="4.7109375" style="2" customWidth="1"/>
    <col min="5892" max="5892" width="30.140625" style="2" customWidth="1"/>
    <col min="5893" max="5893" width="5.85546875" style="2" customWidth="1"/>
    <col min="5894" max="5894" width="6.85546875" style="2" customWidth="1"/>
    <col min="5895" max="5895" width="9.7109375" style="2" customWidth="1"/>
    <col min="5896" max="5897" width="9.85546875" style="2" customWidth="1"/>
    <col min="5898" max="5898" width="6" style="2" customWidth="1"/>
    <col min="5899" max="5899" width="13.140625" style="2" customWidth="1"/>
    <col min="5900" max="5900" width="15.42578125" style="2" customWidth="1"/>
    <col min="5901" max="5901" width="14.28515625" style="2" customWidth="1"/>
    <col min="5902" max="5902" width="22.7109375" style="2" customWidth="1"/>
    <col min="5903" max="5903" width="13.85546875" style="2" customWidth="1"/>
    <col min="5904" max="5904" width="11" style="2" customWidth="1"/>
    <col min="5905" max="5905" width="11.28515625" style="2" customWidth="1"/>
    <col min="5906" max="6146" width="8.85546875" style="2"/>
    <col min="6147" max="6147" width="4.7109375" style="2" customWidth="1"/>
    <col min="6148" max="6148" width="30.140625" style="2" customWidth="1"/>
    <col min="6149" max="6149" width="5.85546875" style="2" customWidth="1"/>
    <col min="6150" max="6150" width="6.85546875" style="2" customWidth="1"/>
    <col min="6151" max="6151" width="9.7109375" style="2" customWidth="1"/>
    <col min="6152" max="6153" width="9.85546875" style="2" customWidth="1"/>
    <col min="6154" max="6154" width="6" style="2" customWidth="1"/>
    <col min="6155" max="6155" width="13.140625" style="2" customWidth="1"/>
    <col min="6156" max="6156" width="15.42578125" style="2" customWidth="1"/>
    <col min="6157" max="6157" width="14.28515625" style="2" customWidth="1"/>
    <col min="6158" max="6158" width="22.7109375" style="2" customWidth="1"/>
    <col min="6159" max="6159" width="13.85546875" style="2" customWidth="1"/>
    <col min="6160" max="6160" width="11" style="2" customWidth="1"/>
    <col min="6161" max="6161" width="11.28515625" style="2" customWidth="1"/>
    <col min="6162" max="6402" width="8.85546875" style="2"/>
    <col min="6403" max="6403" width="4.7109375" style="2" customWidth="1"/>
    <col min="6404" max="6404" width="30.140625" style="2" customWidth="1"/>
    <col min="6405" max="6405" width="5.85546875" style="2" customWidth="1"/>
    <col min="6406" max="6406" width="6.85546875" style="2" customWidth="1"/>
    <col min="6407" max="6407" width="9.7109375" style="2" customWidth="1"/>
    <col min="6408" max="6409" width="9.85546875" style="2" customWidth="1"/>
    <col min="6410" max="6410" width="6" style="2" customWidth="1"/>
    <col min="6411" max="6411" width="13.140625" style="2" customWidth="1"/>
    <col min="6412" max="6412" width="15.42578125" style="2" customWidth="1"/>
    <col min="6413" max="6413" width="14.28515625" style="2" customWidth="1"/>
    <col min="6414" max="6414" width="22.7109375" style="2" customWidth="1"/>
    <col min="6415" max="6415" width="13.85546875" style="2" customWidth="1"/>
    <col min="6416" max="6416" width="11" style="2" customWidth="1"/>
    <col min="6417" max="6417" width="11.28515625" style="2" customWidth="1"/>
    <col min="6418" max="6658" width="8.85546875" style="2"/>
    <col min="6659" max="6659" width="4.7109375" style="2" customWidth="1"/>
    <col min="6660" max="6660" width="30.140625" style="2" customWidth="1"/>
    <col min="6661" max="6661" width="5.85546875" style="2" customWidth="1"/>
    <col min="6662" max="6662" width="6.85546875" style="2" customWidth="1"/>
    <col min="6663" max="6663" width="9.7109375" style="2" customWidth="1"/>
    <col min="6664" max="6665" width="9.85546875" style="2" customWidth="1"/>
    <col min="6666" max="6666" width="6" style="2" customWidth="1"/>
    <col min="6667" max="6667" width="13.140625" style="2" customWidth="1"/>
    <col min="6668" max="6668" width="15.42578125" style="2" customWidth="1"/>
    <col min="6669" max="6669" width="14.28515625" style="2" customWidth="1"/>
    <col min="6670" max="6670" width="22.7109375" style="2" customWidth="1"/>
    <col min="6671" max="6671" width="13.85546875" style="2" customWidth="1"/>
    <col min="6672" max="6672" width="11" style="2" customWidth="1"/>
    <col min="6673" max="6673" width="11.28515625" style="2" customWidth="1"/>
    <col min="6674" max="6914" width="8.85546875" style="2"/>
    <col min="6915" max="6915" width="4.7109375" style="2" customWidth="1"/>
    <col min="6916" max="6916" width="30.140625" style="2" customWidth="1"/>
    <col min="6917" max="6917" width="5.85546875" style="2" customWidth="1"/>
    <col min="6918" max="6918" width="6.85546875" style="2" customWidth="1"/>
    <col min="6919" max="6919" width="9.7109375" style="2" customWidth="1"/>
    <col min="6920" max="6921" width="9.85546875" style="2" customWidth="1"/>
    <col min="6922" max="6922" width="6" style="2" customWidth="1"/>
    <col min="6923" max="6923" width="13.140625" style="2" customWidth="1"/>
    <col min="6924" max="6924" width="15.42578125" style="2" customWidth="1"/>
    <col min="6925" max="6925" width="14.28515625" style="2" customWidth="1"/>
    <col min="6926" max="6926" width="22.7109375" style="2" customWidth="1"/>
    <col min="6927" max="6927" width="13.85546875" style="2" customWidth="1"/>
    <col min="6928" max="6928" width="11" style="2" customWidth="1"/>
    <col min="6929" max="6929" width="11.28515625" style="2" customWidth="1"/>
    <col min="6930" max="7170" width="8.85546875" style="2"/>
    <col min="7171" max="7171" width="4.7109375" style="2" customWidth="1"/>
    <col min="7172" max="7172" width="30.140625" style="2" customWidth="1"/>
    <col min="7173" max="7173" width="5.85546875" style="2" customWidth="1"/>
    <col min="7174" max="7174" width="6.85546875" style="2" customWidth="1"/>
    <col min="7175" max="7175" width="9.7109375" style="2" customWidth="1"/>
    <col min="7176" max="7177" width="9.85546875" style="2" customWidth="1"/>
    <col min="7178" max="7178" width="6" style="2" customWidth="1"/>
    <col min="7179" max="7179" width="13.140625" style="2" customWidth="1"/>
    <col min="7180" max="7180" width="15.42578125" style="2" customWidth="1"/>
    <col min="7181" max="7181" width="14.28515625" style="2" customWidth="1"/>
    <col min="7182" max="7182" width="22.7109375" style="2" customWidth="1"/>
    <col min="7183" max="7183" width="13.85546875" style="2" customWidth="1"/>
    <col min="7184" max="7184" width="11" style="2" customWidth="1"/>
    <col min="7185" max="7185" width="11.28515625" style="2" customWidth="1"/>
    <col min="7186" max="7426" width="8.85546875" style="2"/>
    <col min="7427" max="7427" width="4.7109375" style="2" customWidth="1"/>
    <col min="7428" max="7428" width="30.140625" style="2" customWidth="1"/>
    <col min="7429" max="7429" width="5.85546875" style="2" customWidth="1"/>
    <col min="7430" max="7430" width="6.85546875" style="2" customWidth="1"/>
    <col min="7431" max="7431" width="9.7109375" style="2" customWidth="1"/>
    <col min="7432" max="7433" width="9.85546875" style="2" customWidth="1"/>
    <col min="7434" max="7434" width="6" style="2" customWidth="1"/>
    <col min="7435" max="7435" width="13.140625" style="2" customWidth="1"/>
    <col min="7436" max="7436" width="15.42578125" style="2" customWidth="1"/>
    <col min="7437" max="7437" width="14.28515625" style="2" customWidth="1"/>
    <col min="7438" max="7438" width="22.7109375" style="2" customWidth="1"/>
    <col min="7439" max="7439" width="13.85546875" style="2" customWidth="1"/>
    <col min="7440" max="7440" width="11" style="2" customWidth="1"/>
    <col min="7441" max="7441" width="11.28515625" style="2" customWidth="1"/>
    <col min="7442" max="7682" width="8.85546875" style="2"/>
    <col min="7683" max="7683" width="4.7109375" style="2" customWidth="1"/>
    <col min="7684" max="7684" width="30.140625" style="2" customWidth="1"/>
    <col min="7685" max="7685" width="5.85546875" style="2" customWidth="1"/>
    <col min="7686" max="7686" width="6.85546875" style="2" customWidth="1"/>
    <col min="7687" max="7687" width="9.7109375" style="2" customWidth="1"/>
    <col min="7688" max="7689" width="9.85546875" style="2" customWidth="1"/>
    <col min="7690" max="7690" width="6" style="2" customWidth="1"/>
    <col min="7691" max="7691" width="13.140625" style="2" customWidth="1"/>
    <col min="7692" max="7692" width="15.42578125" style="2" customWidth="1"/>
    <col min="7693" max="7693" width="14.28515625" style="2" customWidth="1"/>
    <col min="7694" max="7694" width="22.7109375" style="2" customWidth="1"/>
    <col min="7695" max="7695" width="13.85546875" style="2" customWidth="1"/>
    <col min="7696" max="7696" width="11" style="2" customWidth="1"/>
    <col min="7697" max="7697" width="11.28515625" style="2" customWidth="1"/>
    <col min="7698" max="7938" width="8.85546875" style="2"/>
    <col min="7939" max="7939" width="4.7109375" style="2" customWidth="1"/>
    <col min="7940" max="7940" width="30.140625" style="2" customWidth="1"/>
    <col min="7941" max="7941" width="5.85546875" style="2" customWidth="1"/>
    <col min="7942" max="7942" width="6.85546875" style="2" customWidth="1"/>
    <col min="7943" max="7943" width="9.7109375" style="2" customWidth="1"/>
    <col min="7944" max="7945" width="9.85546875" style="2" customWidth="1"/>
    <col min="7946" max="7946" width="6" style="2" customWidth="1"/>
    <col min="7947" max="7947" width="13.140625" style="2" customWidth="1"/>
    <col min="7948" max="7948" width="15.42578125" style="2" customWidth="1"/>
    <col min="7949" max="7949" width="14.28515625" style="2" customWidth="1"/>
    <col min="7950" max="7950" width="22.7109375" style="2" customWidth="1"/>
    <col min="7951" max="7951" width="13.85546875" style="2" customWidth="1"/>
    <col min="7952" max="7952" width="11" style="2" customWidth="1"/>
    <col min="7953" max="7953" width="11.28515625" style="2" customWidth="1"/>
    <col min="7954" max="8194" width="8.85546875" style="2"/>
    <col min="8195" max="8195" width="4.7109375" style="2" customWidth="1"/>
    <col min="8196" max="8196" width="30.140625" style="2" customWidth="1"/>
    <col min="8197" max="8197" width="5.85546875" style="2" customWidth="1"/>
    <col min="8198" max="8198" width="6.85546875" style="2" customWidth="1"/>
    <col min="8199" max="8199" width="9.7109375" style="2" customWidth="1"/>
    <col min="8200" max="8201" width="9.85546875" style="2" customWidth="1"/>
    <col min="8202" max="8202" width="6" style="2" customWidth="1"/>
    <col min="8203" max="8203" width="13.140625" style="2" customWidth="1"/>
    <col min="8204" max="8204" width="15.42578125" style="2" customWidth="1"/>
    <col min="8205" max="8205" width="14.28515625" style="2" customWidth="1"/>
    <col min="8206" max="8206" width="22.7109375" style="2" customWidth="1"/>
    <col min="8207" max="8207" width="13.85546875" style="2" customWidth="1"/>
    <col min="8208" max="8208" width="11" style="2" customWidth="1"/>
    <col min="8209" max="8209" width="11.28515625" style="2" customWidth="1"/>
    <col min="8210" max="8450" width="8.85546875" style="2"/>
    <col min="8451" max="8451" width="4.7109375" style="2" customWidth="1"/>
    <col min="8452" max="8452" width="30.140625" style="2" customWidth="1"/>
    <col min="8453" max="8453" width="5.85546875" style="2" customWidth="1"/>
    <col min="8454" max="8454" width="6.85546875" style="2" customWidth="1"/>
    <col min="8455" max="8455" width="9.7109375" style="2" customWidth="1"/>
    <col min="8456" max="8457" width="9.85546875" style="2" customWidth="1"/>
    <col min="8458" max="8458" width="6" style="2" customWidth="1"/>
    <col min="8459" max="8459" width="13.140625" style="2" customWidth="1"/>
    <col min="8460" max="8460" width="15.42578125" style="2" customWidth="1"/>
    <col min="8461" max="8461" width="14.28515625" style="2" customWidth="1"/>
    <col min="8462" max="8462" width="22.7109375" style="2" customWidth="1"/>
    <col min="8463" max="8463" width="13.85546875" style="2" customWidth="1"/>
    <col min="8464" max="8464" width="11" style="2" customWidth="1"/>
    <col min="8465" max="8465" width="11.28515625" style="2" customWidth="1"/>
    <col min="8466" max="8706" width="8.85546875" style="2"/>
    <col min="8707" max="8707" width="4.7109375" style="2" customWidth="1"/>
    <col min="8708" max="8708" width="30.140625" style="2" customWidth="1"/>
    <col min="8709" max="8709" width="5.85546875" style="2" customWidth="1"/>
    <col min="8710" max="8710" width="6.85546875" style="2" customWidth="1"/>
    <col min="8711" max="8711" width="9.7109375" style="2" customWidth="1"/>
    <col min="8712" max="8713" width="9.85546875" style="2" customWidth="1"/>
    <col min="8714" max="8714" width="6" style="2" customWidth="1"/>
    <col min="8715" max="8715" width="13.140625" style="2" customWidth="1"/>
    <col min="8716" max="8716" width="15.42578125" style="2" customWidth="1"/>
    <col min="8717" max="8717" width="14.28515625" style="2" customWidth="1"/>
    <col min="8718" max="8718" width="22.7109375" style="2" customWidth="1"/>
    <col min="8719" max="8719" width="13.85546875" style="2" customWidth="1"/>
    <col min="8720" max="8720" width="11" style="2" customWidth="1"/>
    <col min="8721" max="8721" width="11.28515625" style="2" customWidth="1"/>
    <col min="8722" max="8962" width="8.85546875" style="2"/>
    <col min="8963" max="8963" width="4.7109375" style="2" customWidth="1"/>
    <col min="8964" max="8964" width="30.140625" style="2" customWidth="1"/>
    <col min="8965" max="8965" width="5.85546875" style="2" customWidth="1"/>
    <col min="8966" max="8966" width="6.85546875" style="2" customWidth="1"/>
    <col min="8967" max="8967" width="9.7109375" style="2" customWidth="1"/>
    <col min="8968" max="8969" width="9.85546875" style="2" customWidth="1"/>
    <col min="8970" max="8970" width="6" style="2" customWidth="1"/>
    <col min="8971" max="8971" width="13.140625" style="2" customWidth="1"/>
    <col min="8972" max="8972" width="15.42578125" style="2" customWidth="1"/>
    <col min="8973" max="8973" width="14.28515625" style="2" customWidth="1"/>
    <col min="8974" max="8974" width="22.7109375" style="2" customWidth="1"/>
    <col min="8975" max="8975" width="13.85546875" style="2" customWidth="1"/>
    <col min="8976" max="8976" width="11" style="2" customWidth="1"/>
    <col min="8977" max="8977" width="11.28515625" style="2" customWidth="1"/>
    <col min="8978" max="9218" width="8.85546875" style="2"/>
    <col min="9219" max="9219" width="4.7109375" style="2" customWidth="1"/>
    <col min="9220" max="9220" width="30.140625" style="2" customWidth="1"/>
    <col min="9221" max="9221" width="5.85546875" style="2" customWidth="1"/>
    <col min="9222" max="9222" width="6.85546875" style="2" customWidth="1"/>
    <col min="9223" max="9223" width="9.7109375" style="2" customWidth="1"/>
    <col min="9224" max="9225" width="9.85546875" style="2" customWidth="1"/>
    <col min="9226" max="9226" width="6" style="2" customWidth="1"/>
    <col min="9227" max="9227" width="13.140625" style="2" customWidth="1"/>
    <col min="9228" max="9228" width="15.42578125" style="2" customWidth="1"/>
    <col min="9229" max="9229" width="14.28515625" style="2" customWidth="1"/>
    <col min="9230" max="9230" width="22.7109375" style="2" customWidth="1"/>
    <col min="9231" max="9231" width="13.85546875" style="2" customWidth="1"/>
    <col min="9232" max="9232" width="11" style="2" customWidth="1"/>
    <col min="9233" max="9233" width="11.28515625" style="2" customWidth="1"/>
    <col min="9234" max="9474" width="8.85546875" style="2"/>
    <col min="9475" max="9475" width="4.7109375" style="2" customWidth="1"/>
    <col min="9476" max="9476" width="30.140625" style="2" customWidth="1"/>
    <col min="9477" max="9477" width="5.85546875" style="2" customWidth="1"/>
    <col min="9478" max="9478" width="6.85546875" style="2" customWidth="1"/>
    <col min="9479" max="9479" width="9.7109375" style="2" customWidth="1"/>
    <col min="9480" max="9481" width="9.85546875" style="2" customWidth="1"/>
    <col min="9482" max="9482" width="6" style="2" customWidth="1"/>
    <col min="9483" max="9483" width="13.140625" style="2" customWidth="1"/>
    <col min="9484" max="9484" width="15.42578125" style="2" customWidth="1"/>
    <col min="9485" max="9485" width="14.28515625" style="2" customWidth="1"/>
    <col min="9486" max="9486" width="22.7109375" style="2" customWidth="1"/>
    <col min="9487" max="9487" width="13.85546875" style="2" customWidth="1"/>
    <col min="9488" max="9488" width="11" style="2" customWidth="1"/>
    <col min="9489" max="9489" width="11.28515625" style="2" customWidth="1"/>
    <col min="9490" max="9730" width="8.85546875" style="2"/>
    <col min="9731" max="9731" width="4.7109375" style="2" customWidth="1"/>
    <col min="9732" max="9732" width="30.140625" style="2" customWidth="1"/>
    <col min="9733" max="9733" width="5.85546875" style="2" customWidth="1"/>
    <col min="9734" max="9734" width="6.85546875" style="2" customWidth="1"/>
    <col min="9735" max="9735" width="9.7109375" style="2" customWidth="1"/>
    <col min="9736" max="9737" width="9.85546875" style="2" customWidth="1"/>
    <col min="9738" max="9738" width="6" style="2" customWidth="1"/>
    <col min="9739" max="9739" width="13.140625" style="2" customWidth="1"/>
    <col min="9740" max="9740" width="15.42578125" style="2" customWidth="1"/>
    <col min="9741" max="9741" width="14.28515625" style="2" customWidth="1"/>
    <col min="9742" max="9742" width="22.7109375" style="2" customWidth="1"/>
    <col min="9743" max="9743" width="13.85546875" style="2" customWidth="1"/>
    <col min="9744" max="9744" width="11" style="2" customWidth="1"/>
    <col min="9745" max="9745" width="11.28515625" style="2" customWidth="1"/>
    <col min="9746" max="9986" width="8.85546875" style="2"/>
    <col min="9987" max="9987" width="4.7109375" style="2" customWidth="1"/>
    <col min="9988" max="9988" width="30.140625" style="2" customWidth="1"/>
    <col min="9989" max="9989" width="5.85546875" style="2" customWidth="1"/>
    <col min="9990" max="9990" width="6.85546875" style="2" customWidth="1"/>
    <col min="9991" max="9991" width="9.7109375" style="2" customWidth="1"/>
    <col min="9992" max="9993" width="9.85546875" style="2" customWidth="1"/>
    <col min="9994" max="9994" width="6" style="2" customWidth="1"/>
    <col min="9995" max="9995" width="13.140625" style="2" customWidth="1"/>
    <col min="9996" max="9996" width="15.42578125" style="2" customWidth="1"/>
    <col min="9997" max="9997" width="14.28515625" style="2" customWidth="1"/>
    <col min="9998" max="9998" width="22.7109375" style="2" customWidth="1"/>
    <col min="9999" max="9999" width="13.85546875" style="2" customWidth="1"/>
    <col min="10000" max="10000" width="11" style="2" customWidth="1"/>
    <col min="10001" max="10001" width="11.28515625" style="2" customWidth="1"/>
    <col min="10002" max="10242" width="8.85546875" style="2"/>
    <col min="10243" max="10243" width="4.7109375" style="2" customWidth="1"/>
    <col min="10244" max="10244" width="30.140625" style="2" customWidth="1"/>
    <col min="10245" max="10245" width="5.85546875" style="2" customWidth="1"/>
    <col min="10246" max="10246" width="6.85546875" style="2" customWidth="1"/>
    <col min="10247" max="10247" width="9.7109375" style="2" customWidth="1"/>
    <col min="10248" max="10249" width="9.85546875" style="2" customWidth="1"/>
    <col min="10250" max="10250" width="6" style="2" customWidth="1"/>
    <col min="10251" max="10251" width="13.140625" style="2" customWidth="1"/>
    <col min="10252" max="10252" width="15.42578125" style="2" customWidth="1"/>
    <col min="10253" max="10253" width="14.28515625" style="2" customWidth="1"/>
    <col min="10254" max="10254" width="22.7109375" style="2" customWidth="1"/>
    <col min="10255" max="10255" width="13.85546875" style="2" customWidth="1"/>
    <col min="10256" max="10256" width="11" style="2" customWidth="1"/>
    <col min="10257" max="10257" width="11.28515625" style="2" customWidth="1"/>
    <col min="10258" max="10498" width="8.85546875" style="2"/>
    <col min="10499" max="10499" width="4.7109375" style="2" customWidth="1"/>
    <col min="10500" max="10500" width="30.140625" style="2" customWidth="1"/>
    <col min="10501" max="10501" width="5.85546875" style="2" customWidth="1"/>
    <col min="10502" max="10502" width="6.85546875" style="2" customWidth="1"/>
    <col min="10503" max="10503" width="9.7109375" style="2" customWidth="1"/>
    <col min="10504" max="10505" width="9.85546875" style="2" customWidth="1"/>
    <col min="10506" max="10506" width="6" style="2" customWidth="1"/>
    <col min="10507" max="10507" width="13.140625" style="2" customWidth="1"/>
    <col min="10508" max="10508" width="15.42578125" style="2" customWidth="1"/>
    <col min="10509" max="10509" width="14.28515625" style="2" customWidth="1"/>
    <col min="10510" max="10510" width="22.7109375" style="2" customWidth="1"/>
    <col min="10511" max="10511" width="13.85546875" style="2" customWidth="1"/>
    <col min="10512" max="10512" width="11" style="2" customWidth="1"/>
    <col min="10513" max="10513" width="11.28515625" style="2" customWidth="1"/>
    <col min="10514" max="10754" width="8.85546875" style="2"/>
    <col min="10755" max="10755" width="4.7109375" style="2" customWidth="1"/>
    <col min="10756" max="10756" width="30.140625" style="2" customWidth="1"/>
    <col min="10757" max="10757" width="5.85546875" style="2" customWidth="1"/>
    <col min="10758" max="10758" width="6.85546875" style="2" customWidth="1"/>
    <col min="10759" max="10759" width="9.7109375" style="2" customWidth="1"/>
    <col min="10760" max="10761" width="9.85546875" style="2" customWidth="1"/>
    <col min="10762" max="10762" width="6" style="2" customWidth="1"/>
    <col min="10763" max="10763" width="13.140625" style="2" customWidth="1"/>
    <col min="10764" max="10764" width="15.42578125" style="2" customWidth="1"/>
    <col min="10765" max="10765" width="14.28515625" style="2" customWidth="1"/>
    <col min="10766" max="10766" width="22.7109375" style="2" customWidth="1"/>
    <col min="10767" max="10767" width="13.85546875" style="2" customWidth="1"/>
    <col min="10768" max="10768" width="11" style="2" customWidth="1"/>
    <col min="10769" max="10769" width="11.28515625" style="2" customWidth="1"/>
    <col min="10770" max="11010" width="8.85546875" style="2"/>
    <col min="11011" max="11011" width="4.7109375" style="2" customWidth="1"/>
    <col min="11012" max="11012" width="30.140625" style="2" customWidth="1"/>
    <col min="11013" max="11013" width="5.85546875" style="2" customWidth="1"/>
    <col min="11014" max="11014" width="6.85546875" style="2" customWidth="1"/>
    <col min="11015" max="11015" width="9.7109375" style="2" customWidth="1"/>
    <col min="11016" max="11017" width="9.85546875" style="2" customWidth="1"/>
    <col min="11018" max="11018" width="6" style="2" customWidth="1"/>
    <col min="11019" max="11019" width="13.140625" style="2" customWidth="1"/>
    <col min="11020" max="11020" width="15.42578125" style="2" customWidth="1"/>
    <col min="11021" max="11021" width="14.28515625" style="2" customWidth="1"/>
    <col min="11022" max="11022" width="22.7109375" style="2" customWidth="1"/>
    <col min="11023" max="11023" width="13.85546875" style="2" customWidth="1"/>
    <col min="11024" max="11024" width="11" style="2" customWidth="1"/>
    <col min="11025" max="11025" width="11.28515625" style="2" customWidth="1"/>
    <col min="11026" max="11266" width="8.85546875" style="2"/>
    <col min="11267" max="11267" width="4.7109375" style="2" customWidth="1"/>
    <col min="11268" max="11268" width="30.140625" style="2" customWidth="1"/>
    <col min="11269" max="11269" width="5.85546875" style="2" customWidth="1"/>
    <col min="11270" max="11270" width="6.85546875" style="2" customWidth="1"/>
    <col min="11271" max="11271" width="9.7109375" style="2" customWidth="1"/>
    <col min="11272" max="11273" width="9.85546875" style="2" customWidth="1"/>
    <col min="11274" max="11274" width="6" style="2" customWidth="1"/>
    <col min="11275" max="11275" width="13.140625" style="2" customWidth="1"/>
    <col min="11276" max="11276" width="15.42578125" style="2" customWidth="1"/>
    <col min="11277" max="11277" width="14.28515625" style="2" customWidth="1"/>
    <col min="11278" max="11278" width="22.7109375" style="2" customWidth="1"/>
    <col min="11279" max="11279" width="13.85546875" style="2" customWidth="1"/>
    <col min="11280" max="11280" width="11" style="2" customWidth="1"/>
    <col min="11281" max="11281" width="11.28515625" style="2" customWidth="1"/>
    <col min="11282" max="11522" width="8.85546875" style="2"/>
    <col min="11523" max="11523" width="4.7109375" style="2" customWidth="1"/>
    <col min="11524" max="11524" width="30.140625" style="2" customWidth="1"/>
    <col min="11525" max="11525" width="5.85546875" style="2" customWidth="1"/>
    <col min="11526" max="11526" width="6.85546875" style="2" customWidth="1"/>
    <col min="11527" max="11527" width="9.7109375" style="2" customWidth="1"/>
    <col min="11528" max="11529" width="9.85546875" style="2" customWidth="1"/>
    <col min="11530" max="11530" width="6" style="2" customWidth="1"/>
    <col min="11531" max="11531" width="13.140625" style="2" customWidth="1"/>
    <col min="11532" max="11532" width="15.42578125" style="2" customWidth="1"/>
    <col min="11533" max="11533" width="14.28515625" style="2" customWidth="1"/>
    <col min="11534" max="11534" width="22.7109375" style="2" customWidth="1"/>
    <col min="11535" max="11535" width="13.85546875" style="2" customWidth="1"/>
    <col min="11536" max="11536" width="11" style="2" customWidth="1"/>
    <col min="11537" max="11537" width="11.28515625" style="2" customWidth="1"/>
    <col min="11538" max="11778" width="8.85546875" style="2"/>
    <col min="11779" max="11779" width="4.7109375" style="2" customWidth="1"/>
    <col min="11780" max="11780" width="30.140625" style="2" customWidth="1"/>
    <col min="11781" max="11781" width="5.85546875" style="2" customWidth="1"/>
    <col min="11782" max="11782" width="6.85546875" style="2" customWidth="1"/>
    <col min="11783" max="11783" width="9.7109375" style="2" customWidth="1"/>
    <col min="11784" max="11785" width="9.85546875" style="2" customWidth="1"/>
    <col min="11786" max="11786" width="6" style="2" customWidth="1"/>
    <col min="11787" max="11787" width="13.140625" style="2" customWidth="1"/>
    <col min="11788" max="11788" width="15.42578125" style="2" customWidth="1"/>
    <col min="11789" max="11789" width="14.28515625" style="2" customWidth="1"/>
    <col min="11790" max="11790" width="22.7109375" style="2" customWidth="1"/>
    <col min="11791" max="11791" width="13.85546875" style="2" customWidth="1"/>
    <col min="11792" max="11792" width="11" style="2" customWidth="1"/>
    <col min="11793" max="11793" width="11.28515625" style="2" customWidth="1"/>
    <col min="11794" max="12034" width="8.85546875" style="2"/>
    <col min="12035" max="12035" width="4.7109375" style="2" customWidth="1"/>
    <col min="12036" max="12036" width="30.140625" style="2" customWidth="1"/>
    <col min="12037" max="12037" width="5.85546875" style="2" customWidth="1"/>
    <col min="12038" max="12038" width="6.85546875" style="2" customWidth="1"/>
    <col min="12039" max="12039" width="9.7109375" style="2" customWidth="1"/>
    <col min="12040" max="12041" width="9.85546875" style="2" customWidth="1"/>
    <col min="12042" max="12042" width="6" style="2" customWidth="1"/>
    <col min="12043" max="12043" width="13.140625" style="2" customWidth="1"/>
    <col min="12044" max="12044" width="15.42578125" style="2" customWidth="1"/>
    <col min="12045" max="12045" width="14.28515625" style="2" customWidth="1"/>
    <col min="12046" max="12046" width="22.7109375" style="2" customWidth="1"/>
    <col min="12047" max="12047" width="13.85546875" style="2" customWidth="1"/>
    <col min="12048" max="12048" width="11" style="2" customWidth="1"/>
    <col min="12049" max="12049" width="11.28515625" style="2" customWidth="1"/>
    <col min="12050" max="12290" width="8.85546875" style="2"/>
    <col min="12291" max="12291" width="4.7109375" style="2" customWidth="1"/>
    <col min="12292" max="12292" width="30.140625" style="2" customWidth="1"/>
    <col min="12293" max="12293" width="5.85546875" style="2" customWidth="1"/>
    <col min="12294" max="12294" width="6.85546875" style="2" customWidth="1"/>
    <col min="12295" max="12295" width="9.7109375" style="2" customWidth="1"/>
    <col min="12296" max="12297" width="9.85546875" style="2" customWidth="1"/>
    <col min="12298" max="12298" width="6" style="2" customWidth="1"/>
    <col min="12299" max="12299" width="13.140625" style="2" customWidth="1"/>
    <col min="12300" max="12300" width="15.42578125" style="2" customWidth="1"/>
    <col min="12301" max="12301" width="14.28515625" style="2" customWidth="1"/>
    <col min="12302" max="12302" width="22.7109375" style="2" customWidth="1"/>
    <col min="12303" max="12303" width="13.85546875" style="2" customWidth="1"/>
    <col min="12304" max="12304" width="11" style="2" customWidth="1"/>
    <col min="12305" max="12305" width="11.28515625" style="2" customWidth="1"/>
    <col min="12306" max="12546" width="8.85546875" style="2"/>
    <col min="12547" max="12547" width="4.7109375" style="2" customWidth="1"/>
    <col min="12548" max="12548" width="30.140625" style="2" customWidth="1"/>
    <col min="12549" max="12549" width="5.85546875" style="2" customWidth="1"/>
    <col min="12550" max="12550" width="6.85546875" style="2" customWidth="1"/>
    <col min="12551" max="12551" width="9.7109375" style="2" customWidth="1"/>
    <col min="12552" max="12553" width="9.85546875" style="2" customWidth="1"/>
    <col min="12554" max="12554" width="6" style="2" customWidth="1"/>
    <col min="12555" max="12555" width="13.140625" style="2" customWidth="1"/>
    <col min="12556" max="12556" width="15.42578125" style="2" customWidth="1"/>
    <col min="12557" max="12557" width="14.28515625" style="2" customWidth="1"/>
    <col min="12558" max="12558" width="22.7109375" style="2" customWidth="1"/>
    <col min="12559" max="12559" width="13.85546875" style="2" customWidth="1"/>
    <col min="12560" max="12560" width="11" style="2" customWidth="1"/>
    <col min="12561" max="12561" width="11.28515625" style="2" customWidth="1"/>
    <col min="12562" max="12802" width="8.85546875" style="2"/>
    <col min="12803" max="12803" width="4.7109375" style="2" customWidth="1"/>
    <col min="12804" max="12804" width="30.140625" style="2" customWidth="1"/>
    <col min="12805" max="12805" width="5.85546875" style="2" customWidth="1"/>
    <col min="12806" max="12806" width="6.85546875" style="2" customWidth="1"/>
    <col min="12807" max="12807" width="9.7109375" style="2" customWidth="1"/>
    <col min="12808" max="12809" width="9.85546875" style="2" customWidth="1"/>
    <col min="12810" max="12810" width="6" style="2" customWidth="1"/>
    <col min="12811" max="12811" width="13.140625" style="2" customWidth="1"/>
    <col min="12812" max="12812" width="15.42578125" style="2" customWidth="1"/>
    <col min="12813" max="12813" width="14.28515625" style="2" customWidth="1"/>
    <col min="12814" max="12814" width="22.7109375" style="2" customWidth="1"/>
    <col min="12815" max="12815" width="13.85546875" style="2" customWidth="1"/>
    <col min="12816" max="12816" width="11" style="2" customWidth="1"/>
    <col min="12817" max="12817" width="11.28515625" style="2" customWidth="1"/>
    <col min="12818" max="13058" width="8.85546875" style="2"/>
    <col min="13059" max="13059" width="4.7109375" style="2" customWidth="1"/>
    <col min="13060" max="13060" width="30.140625" style="2" customWidth="1"/>
    <col min="13061" max="13061" width="5.85546875" style="2" customWidth="1"/>
    <col min="13062" max="13062" width="6.85546875" style="2" customWidth="1"/>
    <col min="13063" max="13063" width="9.7109375" style="2" customWidth="1"/>
    <col min="13064" max="13065" width="9.85546875" style="2" customWidth="1"/>
    <col min="13066" max="13066" width="6" style="2" customWidth="1"/>
    <col min="13067" max="13067" width="13.140625" style="2" customWidth="1"/>
    <col min="13068" max="13068" width="15.42578125" style="2" customWidth="1"/>
    <col min="13069" max="13069" width="14.28515625" style="2" customWidth="1"/>
    <col min="13070" max="13070" width="22.7109375" style="2" customWidth="1"/>
    <col min="13071" max="13071" width="13.85546875" style="2" customWidth="1"/>
    <col min="13072" max="13072" width="11" style="2" customWidth="1"/>
    <col min="13073" max="13073" width="11.28515625" style="2" customWidth="1"/>
    <col min="13074" max="13314" width="8.85546875" style="2"/>
    <col min="13315" max="13315" width="4.7109375" style="2" customWidth="1"/>
    <col min="13316" max="13316" width="30.140625" style="2" customWidth="1"/>
    <col min="13317" max="13317" width="5.85546875" style="2" customWidth="1"/>
    <col min="13318" max="13318" width="6.85546875" style="2" customWidth="1"/>
    <col min="13319" max="13319" width="9.7109375" style="2" customWidth="1"/>
    <col min="13320" max="13321" width="9.85546875" style="2" customWidth="1"/>
    <col min="13322" max="13322" width="6" style="2" customWidth="1"/>
    <col min="13323" max="13323" width="13.140625" style="2" customWidth="1"/>
    <col min="13324" max="13324" width="15.42578125" style="2" customWidth="1"/>
    <col min="13325" max="13325" width="14.28515625" style="2" customWidth="1"/>
    <col min="13326" max="13326" width="22.7109375" style="2" customWidth="1"/>
    <col min="13327" max="13327" width="13.85546875" style="2" customWidth="1"/>
    <col min="13328" max="13328" width="11" style="2" customWidth="1"/>
    <col min="13329" max="13329" width="11.28515625" style="2" customWidth="1"/>
    <col min="13330" max="13570" width="8.85546875" style="2"/>
    <col min="13571" max="13571" width="4.7109375" style="2" customWidth="1"/>
    <col min="13572" max="13572" width="30.140625" style="2" customWidth="1"/>
    <col min="13573" max="13573" width="5.85546875" style="2" customWidth="1"/>
    <col min="13574" max="13574" width="6.85546875" style="2" customWidth="1"/>
    <col min="13575" max="13575" width="9.7109375" style="2" customWidth="1"/>
    <col min="13576" max="13577" width="9.85546875" style="2" customWidth="1"/>
    <col min="13578" max="13578" width="6" style="2" customWidth="1"/>
    <col min="13579" max="13579" width="13.140625" style="2" customWidth="1"/>
    <col min="13580" max="13580" width="15.42578125" style="2" customWidth="1"/>
    <col min="13581" max="13581" width="14.28515625" style="2" customWidth="1"/>
    <col min="13582" max="13582" width="22.7109375" style="2" customWidth="1"/>
    <col min="13583" max="13583" width="13.85546875" style="2" customWidth="1"/>
    <col min="13584" max="13584" width="11" style="2" customWidth="1"/>
    <col min="13585" max="13585" width="11.28515625" style="2" customWidth="1"/>
    <col min="13586" max="13826" width="8.85546875" style="2"/>
    <col min="13827" max="13827" width="4.7109375" style="2" customWidth="1"/>
    <col min="13828" max="13828" width="30.140625" style="2" customWidth="1"/>
    <col min="13829" max="13829" width="5.85546875" style="2" customWidth="1"/>
    <col min="13830" max="13830" width="6.85546875" style="2" customWidth="1"/>
    <col min="13831" max="13831" width="9.7109375" style="2" customWidth="1"/>
    <col min="13832" max="13833" width="9.85546875" style="2" customWidth="1"/>
    <col min="13834" max="13834" width="6" style="2" customWidth="1"/>
    <col min="13835" max="13835" width="13.140625" style="2" customWidth="1"/>
    <col min="13836" max="13836" width="15.42578125" style="2" customWidth="1"/>
    <col min="13837" max="13837" width="14.28515625" style="2" customWidth="1"/>
    <col min="13838" max="13838" width="22.7109375" style="2" customWidth="1"/>
    <col min="13839" max="13839" width="13.85546875" style="2" customWidth="1"/>
    <col min="13840" max="13840" width="11" style="2" customWidth="1"/>
    <col min="13841" max="13841" width="11.28515625" style="2" customWidth="1"/>
    <col min="13842" max="14082" width="8.85546875" style="2"/>
    <col min="14083" max="14083" width="4.7109375" style="2" customWidth="1"/>
    <col min="14084" max="14084" width="30.140625" style="2" customWidth="1"/>
    <col min="14085" max="14085" width="5.85546875" style="2" customWidth="1"/>
    <col min="14086" max="14086" width="6.85546875" style="2" customWidth="1"/>
    <col min="14087" max="14087" width="9.7109375" style="2" customWidth="1"/>
    <col min="14088" max="14089" width="9.85546875" style="2" customWidth="1"/>
    <col min="14090" max="14090" width="6" style="2" customWidth="1"/>
    <col min="14091" max="14091" width="13.140625" style="2" customWidth="1"/>
    <col min="14092" max="14092" width="15.42578125" style="2" customWidth="1"/>
    <col min="14093" max="14093" width="14.28515625" style="2" customWidth="1"/>
    <col min="14094" max="14094" width="22.7109375" style="2" customWidth="1"/>
    <col min="14095" max="14095" width="13.85546875" style="2" customWidth="1"/>
    <col min="14096" max="14096" width="11" style="2" customWidth="1"/>
    <col min="14097" max="14097" width="11.28515625" style="2" customWidth="1"/>
    <col min="14098" max="14338" width="8.85546875" style="2"/>
    <col min="14339" max="14339" width="4.7109375" style="2" customWidth="1"/>
    <col min="14340" max="14340" width="30.140625" style="2" customWidth="1"/>
    <col min="14341" max="14341" width="5.85546875" style="2" customWidth="1"/>
    <col min="14342" max="14342" width="6.85546875" style="2" customWidth="1"/>
    <col min="14343" max="14343" width="9.7109375" style="2" customWidth="1"/>
    <col min="14344" max="14345" width="9.85546875" style="2" customWidth="1"/>
    <col min="14346" max="14346" width="6" style="2" customWidth="1"/>
    <col min="14347" max="14347" width="13.140625" style="2" customWidth="1"/>
    <col min="14348" max="14348" width="15.42578125" style="2" customWidth="1"/>
    <col min="14349" max="14349" width="14.28515625" style="2" customWidth="1"/>
    <col min="14350" max="14350" width="22.7109375" style="2" customWidth="1"/>
    <col min="14351" max="14351" width="13.85546875" style="2" customWidth="1"/>
    <col min="14352" max="14352" width="11" style="2" customWidth="1"/>
    <col min="14353" max="14353" width="11.28515625" style="2" customWidth="1"/>
    <col min="14354" max="14594" width="8.85546875" style="2"/>
    <col min="14595" max="14595" width="4.7109375" style="2" customWidth="1"/>
    <col min="14596" max="14596" width="30.140625" style="2" customWidth="1"/>
    <col min="14597" max="14597" width="5.85546875" style="2" customWidth="1"/>
    <col min="14598" max="14598" width="6.85546875" style="2" customWidth="1"/>
    <col min="14599" max="14599" width="9.7109375" style="2" customWidth="1"/>
    <col min="14600" max="14601" width="9.85546875" style="2" customWidth="1"/>
    <col min="14602" max="14602" width="6" style="2" customWidth="1"/>
    <col min="14603" max="14603" width="13.140625" style="2" customWidth="1"/>
    <col min="14604" max="14604" width="15.42578125" style="2" customWidth="1"/>
    <col min="14605" max="14605" width="14.28515625" style="2" customWidth="1"/>
    <col min="14606" max="14606" width="22.7109375" style="2" customWidth="1"/>
    <col min="14607" max="14607" width="13.85546875" style="2" customWidth="1"/>
    <col min="14608" max="14608" width="11" style="2" customWidth="1"/>
    <col min="14609" max="14609" width="11.28515625" style="2" customWidth="1"/>
    <col min="14610" max="14850" width="8.85546875" style="2"/>
    <col min="14851" max="14851" width="4.7109375" style="2" customWidth="1"/>
    <col min="14852" max="14852" width="30.140625" style="2" customWidth="1"/>
    <col min="14853" max="14853" width="5.85546875" style="2" customWidth="1"/>
    <col min="14854" max="14854" width="6.85546875" style="2" customWidth="1"/>
    <col min="14855" max="14855" width="9.7109375" style="2" customWidth="1"/>
    <col min="14856" max="14857" width="9.85546875" style="2" customWidth="1"/>
    <col min="14858" max="14858" width="6" style="2" customWidth="1"/>
    <col min="14859" max="14859" width="13.140625" style="2" customWidth="1"/>
    <col min="14860" max="14860" width="15.42578125" style="2" customWidth="1"/>
    <col min="14861" max="14861" width="14.28515625" style="2" customWidth="1"/>
    <col min="14862" max="14862" width="22.7109375" style="2" customWidth="1"/>
    <col min="14863" max="14863" width="13.85546875" style="2" customWidth="1"/>
    <col min="14864" max="14864" width="11" style="2" customWidth="1"/>
    <col min="14865" max="14865" width="11.28515625" style="2" customWidth="1"/>
    <col min="14866" max="15106" width="8.85546875" style="2"/>
    <col min="15107" max="15107" width="4.7109375" style="2" customWidth="1"/>
    <col min="15108" max="15108" width="30.140625" style="2" customWidth="1"/>
    <col min="15109" max="15109" width="5.85546875" style="2" customWidth="1"/>
    <col min="15110" max="15110" width="6.85546875" style="2" customWidth="1"/>
    <col min="15111" max="15111" width="9.7109375" style="2" customWidth="1"/>
    <col min="15112" max="15113" width="9.85546875" style="2" customWidth="1"/>
    <col min="15114" max="15114" width="6" style="2" customWidth="1"/>
    <col min="15115" max="15115" width="13.140625" style="2" customWidth="1"/>
    <col min="15116" max="15116" width="15.42578125" style="2" customWidth="1"/>
    <col min="15117" max="15117" width="14.28515625" style="2" customWidth="1"/>
    <col min="15118" max="15118" width="22.7109375" style="2" customWidth="1"/>
    <col min="15119" max="15119" width="13.85546875" style="2" customWidth="1"/>
    <col min="15120" max="15120" width="11" style="2" customWidth="1"/>
    <col min="15121" max="15121" width="11.28515625" style="2" customWidth="1"/>
    <col min="15122" max="15362" width="8.85546875" style="2"/>
    <col min="15363" max="15363" width="4.7109375" style="2" customWidth="1"/>
    <col min="15364" max="15364" width="30.140625" style="2" customWidth="1"/>
    <col min="15365" max="15365" width="5.85546875" style="2" customWidth="1"/>
    <col min="15366" max="15366" width="6.85546875" style="2" customWidth="1"/>
    <col min="15367" max="15367" width="9.7109375" style="2" customWidth="1"/>
    <col min="15368" max="15369" width="9.85546875" style="2" customWidth="1"/>
    <col min="15370" max="15370" width="6" style="2" customWidth="1"/>
    <col min="15371" max="15371" width="13.140625" style="2" customWidth="1"/>
    <col min="15372" max="15372" width="15.42578125" style="2" customWidth="1"/>
    <col min="15373" max="15373" width="14.28515625" style="2" customWidth="1"/>
    <col min="15374" max="15374" width="22.7109375" style="2" customWidth="1"/>
    <col min="15375" max="15375" width="13.85546875" style="2" customWidth="1"/>
    <col min="15376" max="15376" width="11" style="2" customWidth="1"/>
    <col min="15377" max="15377" width="11.28515625" style="2" customWidth="1"/>
    <col min="15378" max="15618" width="8.85546875" style="2"/>
    <col min="15619" max="15619" width="4.7109375" style="2" customWidth="1"/>
    <col min="15620" max="15620" width="30.140625" style="2" customWidth="1"/>
    <col min="15621" max="15621" width="5.85546875" style="2" customWidth="1"/>
    <col min="15622" max="15622" width="6.85546875" style="2" customWidth="1"/>
    <col min="15623" max="15623" width="9.7109375" style="2" customWidth="1"/>
    <col min="15624" max="15625" width="9.85546875" style="2" customWidth="1"/>
    <col min="15626" max="15626" width="6" style="2" customWidth="1"/>
    <col min="15627" max="15627" width="13.140625" style="2" customWidth="1"/>
    <col min="15628" max="15628" width="15.42578125" style="2" customWidth="1"/>
    <col min="15629" max="15629" width="14.28515625" style="2" customWidth="1"/>
    <col min="15630" max="15630" width="22.7109375" style="2" customWidth="1"/>
    <col min="15631" max="15631" width="13.85546875" style="2" customWidth="1"/>
    <col min="15632" max="15632" width="11" style="2" customWidth="1"/>
    <col min="15633" max="15633" width="11.28515625" style="2" customWidth="1"/>
    <col min="15634" max="15874" width="8.85546875" style="2"/>
    <col min="15875" max="15875" width="4.7109375" style="2" customWidth="1"/>
    <col min="15876" max="15876" width="30.140625" style="2" customWidth="1"/>
    <col min="15877" max="15877" width="5.85546875" style="2" customWidth="1"/>
    <col min="15878" max="15878" width="6.85546875" style="2" customWidth="1"/>
    <col min="15879" max="15879" width="9.7109375" style="2" customWidth="1"/>
    <col min="15880" max="15881" width="9.85546875" style="2" customWidth="1"/>
    <col min="15882" max="15882" width="6" style="2" customWidth="1"/>
    <col min="15883" max="15883" width="13.140625" style="2" customWidth="1"/>
    <col min="15884" max="15884" width="15.42578125" style="2" customWidth="1"/>
    <col min="15885" max="15885" width="14.28515625" style="2" customWidth="1"/>
    <col min="15886" max="15886" width="22.7109375" style="2" customWidth="1"/>
    <col min="15887" max="15887" width="13.85546875" style="2" customWidth="1"/>
    <col min="15888" max="15888" width="11" style="2" customWidth="1"/>
    <col min="15889" max="15889" width="11.28515625" style="2" customWidth="1"/>
    <col min="15890" max="16130" width="8.85546875" style="2"/>
    <col min="16131" max="16131" width="4.7109375" style="2" customWidth="1"/>
    <col min="16132" max="16132" width="30.140625" style="2" customWidth="1"/>
    <col min="16133" max="16133" width="5.85546875" style="2" customWidth="1"/>
    <col min="16134" max="16134" width="6.85546875" style="2" customWidth="1"/>
    <col min="16135" max="16135" width="9.7109375" style="2" customWidth="1"/>
    <col min="16136" max="16137" width="9.85546875" style="2" customWidth="1"/>
    <col min="16138" max="16138" width="6" style="2" customWidth="1"/>
    <col min="16139" max="16139" width="13.140625" style="2" customWidth="1"/>
    <col min="16140" max="16140" width="15.42578125" style="2" customWidth="1"/>
    <col min="16141" max="16141" width="14.28515625" style="2" customWidth="1"/>
    <col min="16142" max="16142" width="22.7109375" style="2" customWidth="1"/>
    <col min="16143" max="16143" width="13.85546875" style="2" customWidth="1"/>
    <col min="16144" max="16144" width="11" style="2" customWidth="1"/>
    <col min="16145" max="16145" width="11.28515625" style="2" customWidth="1"/>
    <col min="16146" max="16384" width="8.85546875" style="2"/>
  </cols>
  <sheetData>
    <row r="1" spans="1:27" ht="15.75" hidden="1" x14ac:dyDescent="0.25">
      <c r="L1" s="11" t="s">
        <v>0</v>
      </c>
    </row>
    <row r="2" spans="1:27" ht="18" customHeight="1" x14ac:dyDescent="0.2">
      <c r="M2" s="3"/>
      <c r="N2" s="68" t="s">
        <v>26</v>
      </c>
      <c r="O2" s="68"/>
      <c r="P2" s="68"/>
      <c r="Q2" s="68"/>
      <c r="R2" s="68"/>
    </row>
    <row r="3" spans="1:27" s="4" customFormat="1" ht="22.5" customHeight="1" x14ac:dyDescent="0.25">
      <c r="A3" s="7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27" ht="108" customHeight="1" x14ac:dyDescent="0.2">
      <c r="A4" s="69" t="s">
        <v>9</v>
      </c>
      <c r="B4" s="69"/>
      <c r="C4" s="45"/>
      <c r="D4" s="70" t="s">
        <v>38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27" ht="87" customHeight="1" x14ac:dyDescent="0.2">
      <c r="A5" s="66" t="s">
        <v>8</v>
      </c>
      <c r="B5" s="67"/>
      <c r="C5" s="46"/>
      <c r="D5" s="66" t="s">
        <v>31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67"/>
    </row>
    <row r="6" spans="1:27" s="5" customFormat="1" ht="19.899999999999999" customHeight="1" x14ac:dyDescent="0.25">
      <c r="A6" s="66" t="s">
        <v>32</v>
      </c>
      <c r="B6" s="67"/>
      <c r="C6" s="4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ht="32.25" customHeight="1" x14ac:dyDescent="0.2">
      <c r="A7" s="62" t="s">
        <v>11</v>
      </c>
      <c r="B7" s="63" t="s">
        <v>10</v>
      </c>
      <c r="C7" s="64" t="s">
        <v>35</v>
      </c>
      <c r="D7" s="64" t="s">
        <v>19</v>
      </c>
      <c r="E7" s="63" t="s">
        <v>15</v>
      </c>
      <c r="F7" s="63"/>
      <c r="G7" s="63"/>
      <c r="H7" s="35"/>
      <c r="I7" s="35"/>
      <c r="J7" s="51" t="s">
        <v>3</v>
      </c>
      <c r="K7" s="57" t="s">
        <v>1</v>
      </c>
      <c r="L7" s="57"/>
      <c r="M7" s="57"/>
      <c r="N7" s="55" t="s">
        <v>2</v>
      </c>
      <c r="O7" s="55"/>
      <c r="P7" s="55"/>
      <c r="Q7" s="55"/>
    </row>
    <row r="8" spans="1:27" ht="145.15" customHeight="1" x14ac:dyDescent="0.2">
      <c r="A8" s="62"/>
      <c r="B8" s="63"/>
      <c r="C8" s="64"/>
      <c r="D8" s="64"/>
      <c r="E8" s="49" t="s">
        <v>40</v>
      </c>
      <c r="F8" s="49" t="s">
        <v>41</v>
      </c>
      <c r="G8" s="49" t="s">
        <v>42</v>
      </c>
      <c r="H8" s="34"/>
      <c r="I8" s="34"/>
      <c r="J8" s="51"/>
      <c r="K8" s="51" t="s">
        <v>20</v>
      </c>
      <c r="L8" s="55" t="s">
        <v>4</v>
      </c>
      <c r="M8" s="55" t="s">
        <v>21</v>
      </c>
      <c r="N8" s="55" t="s">
        <v>22</v>
      </c>
      <c r="O8" s="60" t="s">
        <v>5</v>
      </c>
      <c r="P8" s="51" t="s">
        <v>16</v>
      </c>
      <c r="Q8" s="51" t="s">
        <v>6</v>
      </c>
      <c r="R8" s="48"/>
      <c r="S8" s="51" t="s">
        <v>37</v>
      </c>
    </row>
    <row r="9" spans="1:27" ht="33" customHeight="1" x14ac:dyDescent="0.2">
      <c r="A9" s="62"/>
      <c r="B9" s="63"/>
      <c r="C9" s="64"/>
      <c r="D9" s="64"/>
      <c r="E9" s="14" t="s">
        <v>12</v>
      </c>
      <c r="F9" s="14" t="s">
        <v>12</v>
      </c>
      <c r="G9" s="36" t="s">
        <v>12</v>
      </c>
      <c r="H9" s="37"/>
      <c r="I9" s="37"/>
      <c r="J9" s="51"/>
      <c r="K9" s="51"/>
      <c r="L9" s="55"/>
      <c r="M9" s="55"/>
      <c r="N9" s="55"/>
      <c r="O9" s="60"/>
      <c r="P9" s="51"/>
      <c r="Q9" s="51"/>
      <c r="R9" s="43" t="s">
        <v>12</v>
      </c>
      <c r="S9" s="51"/>
    </row>
    <row r="10" spans="1:27" s="6" customFormat="1" ht="117" customHeight="1" x14ac:dyDescent="0.25">
      <c r="A10" s="15">
        <v>1</v>
      </c>
      <c r="B10" s="41" t="s">
        <v>28</v>
      </c>
      <c r="C10" s="47" t="s">
        <v>36</v>
      </c>
      <c r="D10" s="28">
        <v>36</v>
      </c>
      <c r="E10" s="29">
        <v>900</v>
      </c>
      <c r="F10" s="29">
        <v>533.33000000000004</v>
      </c>
      <c r="G10" s="38">
        <v>1200</v>
      </c>
      <c r="H10" s="39"/>
      <c r="I10" s="40"/>
      <c r="J10" s="30">
        <v>3</v>
      </c>
      <c r="K10" s="31">
        <f>AVERAGE(E10:G10)</f>
        <v>877.77666666666664</v>
      </c>
      <c r="L10" s="32">
        <f>STDEV(E10:I10)</f>
        <v>333.89014605605468</v>
      </c>
      <c r="M10" s="33">
        <f>L10/K10</f>
        <v>0.38038166054697437</v>
      </c>
      <c r="N10" s="31">
        <f>((D10/J10)*(SUM(E10:G10)))</f>
        <v>31599.96</v>
      </c>
      <c r="O10" s="31">
        <f>N10/D10</f>
        <v>877.77666666666664</v>
      </c>
      <c r="P10" s="31">
        <f>ROUND(O10,2)</f>
        <v>877.78</v>
      </c>
      <c r="Q10" s="31">
        <f>P10*D10</f>
        <v>31600.079999999998</v>
      </c>
      <c r="R10" s="29">
        <v>165.28</v>
      </c>
      <c r="S10" s="29">
        <f>R10*D10</f>
        <v>5950.08</v>
      </c>
      <c r="T10" s="50"/>
    </row>
    <row r="11" spans="1:27" ht="160.5" customHeight="1" x14ac:dyDescent="0.2">
      <c r="A11" s="15">
        <v>2</v>
      </c>
      <c r="B11" s="41" t="s">
        <v>34</v>
      </c>
      <c r="C11" s="47" t="s">
        <v>36</v>
      </c>
      <c r="D11" s="28">
        <v>13</v>
      </c>
      <c r="E11" s="29">
        <v>900</v>
      </c>
      <c r="F11" s="29">
        <v>533.33000000000004</v>
      </c>
      <c r="G11" s="38">
        <v>1200</v>
      </c>
      <c r="H11" s="39"/>
      <c r="I11" s="40"/>
      <c r="J11" s="30">
        <v>3</v>
      </c>
      <c r="K11" s="31">
        <f>AVERAGE(E11:G11)</f>
        <v>877.77666666666664</v>
      </c>
      <c r="L11" s="32">
        <f>STDEV(E11:I11)</f>
        <v>333.89014605605468</v>
      </c>
      <c r="M11" s="33">
        <f>L11/K11</f>
        <v>0.38038166054697437</v>
      </c>
      <c r="N11" s="31">
        <f>((D11/J11)*(SUM(E11:G11)))</f>
        <v>11411.096666666666</v>
      </c>
      <c r="O11" s="31">
        <f>N11/D11</f>
        <v>877.77666666666664</v>
      </c>
      <c r="P11" s="31">
        <f>ROUND(O11,2)</f>
        <v>877.78</v>
      </c>
      <c r="Q11" s="31">
        <f>P11*D11</f>
        <v>11411.14</v>
      </c>
      <c r="R11" s="29">
        <v>165.28</v>
      </c>
      <c r="S11" s="29">
        <f t="shared" ref="S11:S13" si="0">R11*D11</f>
        <v>2148.64</v>
      </c>
    </row>
    <row r="12" spans="1:27" ht="92.25" customHeight="1" x14ac:dyDescent="0.2">
      <c r="A12" s="15">
        <v>3</v>
      </c>
      <c r="B12" s="41" t="s">
        <v>33</v>
      </c>
      <c r="C12" s="47" t="s">
        <v>36</v>
      </c>
      <c r="D12" s="28">
        <v>36</v>
      </c>
      <c r="E12" s="29">
        <v>900</v>
      </c>
      <c r="F12" s="29">
        <v>533.33000000000004</v>
      </c>
      <c r="G12" s="38">
        <v>1200</v>
      </c>
      <c r="H12" s="39"/>
      <c r="I12" s="40"/>
      <c r="J12" s="30">
        <v>3</v>
      </c>
      <c r="K12" s="31">
        <f>AVERAGE(E12:G12)</f>
        <v>877.77666666666664</v>
      </c>
      <c r="L12" s="32">
        <f>STDEV(E12:I12)</f>
        <v>333.89014605605468</v>
      </c>
      <c r="M12" s="33">
        <f>L12/K12</f>
        <v>0.38038166054697437</v>
      </c>
      <c r="N12" s="31">
        <f>((D12/J12)*(SUM(E12:G12)))</f>
        <v>31599.96</v>
      </c>
      <c r="O12" s="31">
        <f>N12/D12</f>
        <v>877.77666666666664</v>
      </c>
      <c r="P12" s="31">
        <f>ROUND(O12,2)</f>
        <v>877.78</v>
      </c>
      <c r="Q12" s="31">
        <f>P12*D12</f>
        <v>31600.079999999998</v>
      </c>
      <c r="R12" s="29">
        <v>165.28</v>
      </c>
      <c r="S12" s="29">
        <f t="shared" si="0"/>
        <v>5950.08</v>
      </c>
    </row>
    <row r="13" spans="1:27" s="8" customFormat="1" ht="108" customHeight="1" x14ac:dyDescent="0.25">
      <c r="A13" s="15">
        <v>4</v>
      </c>
      <c r="B13" s="41" t="s">
        <v>29</v>
      </c>
      <c r="C13" s="47" t="s">
        <v>36</v>
      </c>
      <c r="D13" s="28">
        <v>36</v>
      </c>
      <c r="E13" s="29">
        <v>900</v>
      </c>
      <c r="F13" s="29">
        <v>533.33000000000004</v>
      </c>
      <c r="G13" s="38">
        <v>1200</v>
      </c>
      <c r="H13" s="39"/>
      <c r="I13" s="40"/>
      <c r="J13" s="30">
        <v>3</v>
      </c>
      <c r="K13" s="31">
        <f>AVERAGE(E13:G13)</f>
        <v>877.77666666666664</v>
      </c>
      <c r="L13" s="32">
        <f>STDEV(E13:I13)</f>
        <v>333.89014605605468</v>
      </c>
      <c r="M13" s="33">
        <f>L13/K13</f>
        <v>0.38038166054697437</v>
      </c>
      <c r="N13" s="31">
        <f>((D13/J13)*(SUM(E13:G13)))</f>
        <v>31599.96</v>
      </c>
      <c r="O13" s="31">
        <f>N13/D13</f>
        <v>877.77666666666664</v>
      </c>
      <c r="P13" s="31">
        <f>ROUND(O13,2)</f>
        <v>877.78</v>
      </c>
      <c r="Q13" s="31">
        <f>P13*D13</f>
        <v>31600.079999999998</v>
      </c>
      <c r="R13" s="29">
        <v>165.28</v>
      </c>
      <c r="S13" s="29">
        <f t="shared" si="0"/>
        <v>5950.08</v>
      </c>
    </row>
    <row r="14" spans="1:27" s="7" customFormat="1" ht="55.15" customHeight="1" x14ac:dyDescent="0.2">
      <c r="A14" s="16"/>
      <c r="B14" s="17"/>
      <c r="C14" s="17"/>
      <c r="D14" s="17"/>
      <c r="E14" s="18">
        <f>E10*D10+E11*D11+E13*D13</f>
        <v>76500</v>
      </c>
      <c r="F14" s="18">
        <f>F10*D10+F11*D11+F13*D13</f>
        <v>45333.05</v>
      </c>
      <c r="G14" s="38">
        <f>G10*D10+G11*D11+G13*D13</f>
        <v>102000</v>
      </c>
      <c r="H14" s="39"/>
      <c r="I14" s="40"/>
      <c r="J14" s="19"/>
      <c r="K14" s="20"/>
      <c r="L14" s="21"/>
      <c r="M14" s="22"/>
      <c r="N14" s="61" t="s">
        <v>13</v>
      </c>
      <c r="O14" s="61"/>
      <c r="P14" s="23"/>
      <c r="Q14" s="24">
        <f>SUM(Q10:Q13)</f>
        <v>106211.38</v>
      </c>
      <c r="R14" s="18"/>
      <c r="S14" s="18">
        <f>SUM(S10:S13)</f>
        <v>19998.879999999997</v>
      </c>
    </row>
    <row r="15" spans="1:27" s="10" customFormat="1" ht="43.5" customHeight="1" x14ac:dyDescent="0.25">
      <c r="A15" s="56" t="s">
        <v>17</v>
      </c>
      <c r="B15" s="56"/>
      <c r="C15" s="56"/>
      <c r="D15" s="56"/>
      <c r="E15" s="56"/>
      <c r="F15" s="56"/>
      <c r="G15" s="56"/>
      <c r="H15" s="56"/>
      <c r="I15" s="56"/>
      <c r="J15" s="56"/>
      <c r="K15" s="25">
        <f>Q14</f>
        <v>106211.38</v>
      </c>
      <c r="L15" s="12" t="s">
        <v>7</v>
      </c>
      <c r="M15" s="12"/>
      <c r="N15" s="12"/>
      <c r="O15" s="12"/>
      <c r="P15" s="12"/>
      <c r="Q15" s="13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75.75" hidden="1" customHeight="1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</row>
    <row r="17" spans="1:17" ht="57" customHeight="1" x14ac:dyDescent="0.2">
      <c r="A17" s="58" t="s">
        <v>43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ht="15.75" customHeight="1" x14ac:dyDescent="0.25">
      <c r="A18" s="54" t="s">
        <v>39</v>
      </c>
      <c r="B18" s="54"/>
      <c r="C18" s="42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5.75" customHeight="1" x14ac:dyDescent="0.25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15.75" customHeight="1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15.75" customHeight="1" x14ac:dyDescent="0.2">
      <c r="A21" s="27"/>
      <c r="B21" s="52" t="s">
        <v>24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.75" x14ac:dyDescent="0.2">
      <c r="A22" s="27"/>
      <c r="B22" s="52" t="s">
        <v>18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15.75" x14ac:dyDescent="0.2">
      <c r="A23" s="27"/>
      <c r="B23" s="52" t="s">
        <v>23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15.75" x14ac:dyDescent="0.25">
      <c r="A24" s="27"/>
      <c r="B24" s="52" t="s">
        <v>30</v>
      </c>
      <c r="C24" s="52"/>
      <c r="D24" s="52"/>
      <c r="E24" s="52"/>
      <c r="F24" s="11"/>
      <c r="G24" s="11"/>
      <c r="H24" s="11"/>
      <c r="I24" s="11"/>
      <c r="J24" s="11"/>
      <c r="K24" s="11"/>
      <c r="L24" s="11"/>
      <c r="M24" s="11"/>
      <c r="N24" s="11"/>
      <c r="O24" s="53" t="s">
        <v>25</v>
      </c>
      <c r="P24" s="53"/>
      <c r="Q24" s="53"/>
    </row>
    <row r="25" spans="1:17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ht="15.75" x14ac:dyDescent="0.25">
      <c r="A39" s="2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ht="15.75" x14ac:dyDescent="0.25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t="15.75" x14ac:dyDescent="0.2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  <row r="60" spans="1:17" ht="15.75" x14ac:dyDescent="0.25">
      <c r="A60" s="2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.75" x14ac:dyDescent="0.25">
      <c r="A61" s="2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</row>
  </sheetData>
  <mergeCells count="34">
    <mergeCell ref="D6:Q6"/>
    <mergeCell ref="A6:B6"/>
    <mergeCell ref="C7:C9"/>
    <mergeCell ref="N2:R2"/>
    <mergeCell ref="A5:B5"/>
    <mergeCell ref="A4:B4"/>
    <mergeCell ref="D4:Q4"/>
    <mergeCell ref="A3:Q3"/>
    <mergeCell ref="D5:Q5"/>
    <mergeCell ref="N7:Q7"/>
    <mergeCell ref="O8:O9"/>
    <mergeCell ref="P8:P9"/>
    <mergeCell ref="N14:O14"/>
    <mergeCell ref="A7:A9"/>
    <mergeCell ref="B7:B9"/>
    <mergeCell ref="D7:D9"/>
    <mergeCell ref="K8:K9"/>
    <mergeCell ref="E7:G7"/>
    <mergeCell ref="S8:S9"/>
    <mergeCell ref="B21:Q21"/>
    <mergeCell ref="B22:Q22"/>
    <mergeCell ref="B23:Q23"/>
    <mergeCell ref="B24:E24"/>
    <mergeCell ref="O24:Q24"/>
    <mergeCell ref="A18:B18"/>
    <mergeCell ref="J7:J9"/>
    <mergeCell ref="L8:L9"/>
    <mergeCell ref="A15:J15"/>
    <mergeCell ref="K7:M7"/>
    <mergeCell ref="A17:Q17"/>
    <mergeCell ref="A16:Q16"/>
    <mergeCell ref="N8:N9"/>
    <mergeCell ref="Q8:Q9"/>
    <mergeCell ref="M8:M9"/>
  </mergeCells>
  <pageMargins left="0.70866141732283472" right="0.39370078740157483" top="0.55118110236220474" bottom="0.15748031496062992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Лист4</vt:lpstr>
      <vt:lpstr>Лист4!Область_печати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2026-05-25T15:10:05Z</dcterms:modified>
</cp:coreProperties>
</file>