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(базовый)'!$A$1:$P$28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<sst xmlns="http://schemas.openxmlformats.org/spreadsheetml/2006/main" count="39" uniqueCount="30">
  <si>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</si>
  <si>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продуктов питания (осень/зима 2026 года)</t>
    </r>
  </si>
  <si>
    <t>Заказчик: МБОУ СОШ с. Восточное им. Героя РФ Аксенова А.А. Хабаровского муниципального района Хабаровского края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</si>
  <si>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</si>
  <si>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</si>
  <si>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</si>
  <si>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</si>
  <si>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</si>
  <si>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</si>
  <si>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№ 27 от 10.08.2026, руб.</t>
  </si>
  <si>
    <t>Цена единицы товара, указанная в источнике № 2.
Реквизиты источника: № 40 от 12.08.2026, руб.</t>
  </si>
  <si>
    <t>Цена единицы товара, указанная в источнике № 3.
Реквизиты источника: № 29 от 12.08.2026,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</si>
  <si>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</si>
  <si>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</si>
  <si>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</si>
  <si>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</si>
  <si>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Зразы рубленные п/ф</t>
  </si>
  <si>
    <t>В соответствии с ТЧ</t>
  </si>
  <si>
    <t>кг</t>
  </si>
  <si>
    <t>Смесь овощная «Мексиканская»</t>
  </si>
  <si>
    <t>Сок 1/0,2 л</t>
  </si>
  <si>
    <t>л;дм3</t>
  </si>
  <si>
    <t>Молоко вареное сгущенное</t>
  </si>
  <si>
    <t>Фасоль бобы</t>
  </si>
  <si>
    <t>Вода питьевая 0,5 л</t>
  </si>
  <si>
    <t>ИТОГО:</t>
  </si>
  <si>
    <t xml:space="preserve">Дата подготовки обоснования стартовой (максимальной) цены: 13.08.2026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</si>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</sst>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</numFmts>
  <fonts count="35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6">
    <fill>
      <patternFill patternType="none"/>
    </fill>
    <fill>
      <patternFill patternType="gray125"/>
    </fill>
    <fill>
      <patternFill patternType="solid">
        <fgColor theme="8" tint="-0.2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 shrinkToFit="1"/>
    </xf>
    <xf numFmtId="180" fontId="11" fillId="3" borderId="1" xfId="0" applyNumberFormat="1" applyFont="1" applyFill="1" applyBorder="1" applyAlignment="1">
      <alignment horizontal="center" vertical="center" wrapText="1" shrinkToFit="1"/>
    </xf>
    <xf numFmtId="4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0" fontId="11" fillId="3" borderId="1" xfId="3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 shrinkToFit="1"/>
    </xf>
    <xf numFmtId="180" fontId="9" fillId="3" borderId="1" xfId="0" applyNumberFormat="1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left" vertical="center" wrapText="1" shrinkToFit="1"/>
    </xf>
    <xf numFmtId="0" fontId="12" fillId="3" borderId="2" xfId="0" applyFont="1" applyFill="1" applyBorder="1" applyAlignment="1">
      <alignment horizontal="right" vertical="center" wrapText="1" shrinkToFit="1"/>
    </xf>
    <xf numFmtId="0" fontId="12" fillId="3" borderId="3" xfId="0" applyFont="1" applyFill="1" applyBorder="1" applyAlignment="1">
      <alignment horizontal="right" vertical="center" wrapText="1" shrinkToFit="1"/>
    </xf>
    <xf numFmtId="0" fontId="12" fillId="3" borderId="4" xfId="0" applyFont="1" applyFill="1" applyBorder="1" applyAlignment="1">
      <alignment horizontal="right" vertical="center" wrapText="1" shrinkToFit="1"/>
    </xf>
    <xf numFmtId="4" fontId="13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tabSelected="1" zoomScale="70" zoomScaleNormal="70" workbookViewId="0">
      <selection activeCell="I11" sqref="I11"/>
    </sheetView>
  </sheetViews>
  <sheetFormatPr defaultColWidth="9" defaultRowHeight="13.8"/>
  <cols>
    <col min="1" max="1" width="4.57407407407407" style="3" customWidth="1"/>
    <col min="2" max="2" width="43.3240740740741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2.0555555555556" style="3" customWidth="1"/>
    <col min="7" max="7" width="22.8518518518519" style="3" customWidth="1"/>
    <col min="8" max="8" width="22.0648148148148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ht="33" customHeight="1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1.5" customHeight="1" spans="1:1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</row>
    <row r="5" ht="18" spans="1:16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11"/>
      <c r="C6" s="12"/>
      <c r="D6" s="12"/>
      <c r="E6" s="12"/>
      <c r="F6" s="6"/>
      <c r="G6" s="6"/>
      <c r="H6" s="6"/>
      <c r="I6" s="6"/>
      <c r="J6" s="13"/>
      <c r="K6" s="13"/>
      <c r="L6" s="14"/>
      <c r="M6" s="13"/>
      <c r="N6" s="13"/>
      <c r="O6" s="13"/>
      <c r="P6" s="13"/>
    </row>
    <row r="7" s="1" customFormat="1" ht="143" customHeight="1" spans="1:16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6"/>
      <c r="N7" s="16"/>
      <c r="O7" s="16"/>
      <c r="P7" s="16"/>
    </row>
    <row r="8" s="1" customFormat="1" ht="16" customHeight="1" spans="1:16">
      <c r="A8" s="17">
        <v>1</v>
      </c>
      <c r="B8" s="18" t="s">
        <v>16</v>
      </c>
      <c r="C8" s="19" t="s">
        <v>17</v>
      </c>
      <c r="D8" s="19" t="s">
        <v>18</v>
      </c>
      <c r="E8" s="20">
        <v>270</v>
      </c>
      <c r="F8" s="21">
        <v>538</v>
      </c>
      <c r="G8" s="21">
        <v>535</v>
      </c>
      <c r="H8" s="21">
        <v>530</v>
      </c>
      <c r="I8" s="22">
        <f>ROUNDDOWN(AVERAGE(F8:H8),2)</f>
        <v>534.33</v>
      </c>
      <c r="J8" s="23">
        <f>STDEV(F8:H8)</f>
        <v>4.04</v>
      </c>
      <c r="K8" s="24">
        <f>J8/I8</f>
        <v>0.0076</v>
      </c>
      <c r="L8" s="22">
        <f>I8*E8</f>
        <v>144269.1</v>
      </c>
      <c r="M8" s="16"/>
      <c r="N8" s="16"/>
      <c r="O8" s="16"/>
      <c r="P8" s="16"/>
    </row>
    <row r="9" s="1" customFormat="1" ht="15" customHeight="1" spans="1:16">
      <c r="A9" s="17">
        <v>2</v>
      </c>
      <c r="B9" s="18" t="s">
        <v>19</v>
      </c>
      <c r="C9" s="19" t="s">
        <v>17</v>
      </c>
      <c r="D9" s="19" t="s">
        <v>18</v>
      </c>
      <c r="E9" s="25">
        <v>580</v>
      </c>
      <c r="F9" s="26">
        <v>340</v>
      </c>
      <c r="G9" s="26">
        <v>338</v>
      </c>
      <c r="H9" s="26">
        <v>333</v>
      </c>
      <c r="I9" s="22">
        <f>ROUNDDOWN(AVERAGE(F9:H9),2)</f>
        <v>337</v>
      </c>
      <c r="J9" s="23">
        <f>STDEV(F9:H9)</f>
        <v>3.61</v>
      </c>
      <c r="K9" s="24">
        <f>J9/I9</f>
        <v>0.0107</v>
      </c>
      <c r="L9" s="22">
        <f>I9*E9</f>
        <v>195460</v>
      </c>
      <c r="M9" s="16"/>
      <c r="N9" s="16"/>
      <c r="O9" s="16"/>
      <c r="P9" s="16"/>
    </row>
    <row r="10" s="1" customFormat="1" ht="15" customHeight="1" spans="1:16">
      <c r="A10" s="17">
        <v>3</v>
      </c>
      <c r="B10" s="18" t="s">
        <v>20</v>
      </c>
      <c r="C10" s="19" t="s">
        <v>17</v>
      </c>
      <c r="D10" s="19" t="s">
        <v>21</v>
      </c>
      <c r="E10" s="17">
        <v>216</v>
      </c>
      <c r="F10" s="26">
        <v>169</v>
      </c>
      <c r="G10" s="26">
        <v>169</v>
      </c>
      <c r="H10" s="26">
        <v>168</v>
      </c>
      <c r="I10" s="22">
        <f>ROUNDDOWN(AVERAGE(F10:H10),2)</f>
        <v>168.66</v>
      </c>
      <c r="J10" s="23">
        <f>STDEV(F10:H10)</f>
        <v>0.58</v>
      </c>
      <c r="K10" s="24">
        <f>J10/I10</f>
        <v>0.0034</v>
      </c>
      <c r="L10" s="22">
        <f>I10*E10</f>
        <v>36430.56</v>
      </c>
      <c r="M10" s="16"/>
      <c r="N10" s="16"/>
      <c r="O10" s="16"/>
      <c r="P10" s="16"/>
    </row>
    <row r="11" s="2" customFormat="1" ht="14" customHeight="1" spans="1:16">
      <c r="A11" s="17">
        <v>4</v>
      </c>
      <c r="B11" s="27" t="s">
        <v>22</v>
      </c>
      <c r="C11" s="19" t="s">
        <v>17</v>
      </c>
      <c r="D11" s="19" t="s">
        <v>18</v>
      </c>
      <c r="E11" s="17">
        <v>30.4</v>
      </c>
      <c r="F11" s="26">
        <v>469</v>
      </c>
      <c r="G11" s="26">
        <v>467</v>
      </c>
      <c r="H11" s="26">
        <v>465</v>
      </c>
      <c r="I11" s="22">
        <f>ROUNDDOWN(AVERAGE(F11:H11),2)</f>
        <v>467</v>
      </c>
      <c r="J11" s="23">
        <f>STDEV(F11:H11)</f>
        <v>2</v>
      </c>
      <c r="K11" s="24">
        <f>J11/I11</f>
        <v>0.0043</v>
      </c>
      <c r="L11" s="22">
        <f>I11*E11</f>
        <v>14196.8</v>
      </c>
      <c r="M11" s="7"/>
      <c r="N11" s="7"/>
      <c r="O11" s="7"/>
      <c r="P11" s="7"/>
    </row>
    <row r="12" s="2" customFormat="1" ht="14" customHeight="1" spans="1:16">
      <c r="A12" s="17">
        <v>5</v>
      </c>
      <c r="B12" s="27" t="s">
        <v>23</v>
      </c>
      <c r="C12" s="19" t="s">
        <v>17</v>
      </c>
      <c r="D12" s="19" t="s">
        <v>18</v>
      </c>
      <c r="E12" s="25">
        <v>90</v>
      </c>
      <c r="F12" s="26">
        <v>288</v>
      </c>
      <c r="G12" s="26">
        <v>283</v>
      </c>
      <c r="H12" s="26">
        <v>280</v>
      </c>
      <c r="I12" s="22">
        <f>ROUNDDOWN(AVERAGE(F12:H12),2)</f>
        <v>283.66</v>
      </c>
      <c r="J12" s="23">
        <f>STDEV(F12:H12)</f>
        <v>4.04</v>
      </c>
      <c r="K12" s="24">
        <f>J12/I12</f>
        <v>0.0142</v>
      </c>
      <c r="L12" s="22">
        <f>I12*E12</f>
        <v>25529.4</v>
      </c>
      <c r="M12" s="7"/>
      <c r="N12" s="7"/>
      <c r="O12" s="7"/>
      <c r="P12" s="7"/>
    </row>
    <row r="13" s="2" customFormat="1" ht="14" customHeight="1" spans="1:16">
      <c r="A13" s="17">
        <v>6</v>
      </c>
      <c r="B13" s="27" t="s">
        <v>24</v>
      </c>
      <c r="C13" s="19" t="s">
        <v>17</v>
      </c>
      <c r="D13" s="19" t="s">
        <v>21</v>
      </c>
      <c r="E13" s="25">
        <v>180</v>
      </c>
      <c r="F13" s="26">
        <v>88</v>
      </c>
      <c r="G13" s="26">
        <v>87</v>
      </c>
      <c r="H13" s="26">
        <v>86</v>
      </c>
      <c r="I13" s="22">
        <f>ROUNDDOWN(AVERAGE(F13:H13),2)</f>
        <v>87</v>
      </c>
      <c r="J13" s="23">
        <f>STDEV(F13:H13)</f>
        <v>1</v>
      </c>
      <c r="K13" s="24">
        <f>J13/I13</f>
        <v>0.0115</v>
      </c>
      <c r="L13" s="22">
        <f>I13*E13</f>
        <v>15660</v>
      </c>
      <c r="M13" s="7"/>
      <c r="N13" s="7"/>
      <c r="O13" s="7"/>
      <c r="P13" s="7"/>
    </row>
    <row r="14" s="2" customFormat="1" ht="30" customHeight="1" spans="1:16">
      <c r="A14" s="28" t="s">
        <v>25</v>
      </c>
      <c r="B14" s="29"/>
      <c r="C14" s="29"/>
      <c r="D14" s="29"/>
      <c r="E14" s="29"/>
      <c r="F14" s="29"/>
      <c r="G14" s="29"/>
      <c r="H14" s="29"/>
      <c r="I14" s="29"/>
      <c r="J14" s="29"/>
      <c r="K14" s="30"/>
      <c r="L14" s="31">
        <f>SUM(L8:L13)</f>
        <v>431545.86</v>
      </c>
      <c r="M14" s="7"/>
      <c r="N14" s="7"/>
      <c r="O14" s="7"/>
      <c r="P14" s="7"/>
    </row>
    <row r="15" s="2" customFormat="1" ht="20" customHeight="1" spans="1:16">
      <c r="A15" s="32"/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</row>
    <row r="16" s="2" customFormat="1" ht="20" customHeight="1" spans="1:16">
      <c r="A16" s="32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7"/>
    </row>
    <row r="17" s="2" customFormat="1" ht="20" customHeight="1" spans="1:16">
      <c r="A17" s="32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</row>
    <row r="18" s="2" customFormat="1" ht="20" customHeight="1" spans="1:16">
      <c r="A18" s="32" t="s">
        <v>26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7"/>
      <c r="N18" s="7"/>
      <c r="O18" s="7"/>
      <c r="P18" s="7"/>
    </row>
    <row r="19" s="2" customFormat="1" ht="53" customHeight="1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</row>
    <row r="20" s="2" customFormat="1" ht="21" customHeight="1" spans="1:16">
      <c r="A20" s="6" t="s">
        <v>27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7"/>
      <c r="N20" s="7"/>
      <c r="O20" s="7"/>
      <c r="P20" s="7"/>
    </row>
    <row r="21" ht="18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6"/>
      <c r="N21" s="6"/>
      <c r="O21" s="6"/>
      <c r="P21" s="6"/>
    </row>
    <row r="22" ht="18" spans="1:16">
      <c r="A22" s="6" t="s">
        <v>28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6"/>
      <c r="N22" s="6"/>
      <c r="O22" s="6"/>
      <c r="P22" s="6"/>
    </row>
    <row r="23" ht="18" spans="1:16">
      <c r="A23" s="6" t="s">
        <v>29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6"/>
      <c r="N23" s="6"/>
      <c r="O23" s="6"/>
      <c r="P23" s="6"/>
    </row>
    <row r="24" ht="18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6"/>
      <c r="N24" s="6"/>
      <c r="O24" s="6"/>
      <c r="P24" s="6"/>
    </row>
    <row r="25" ht="18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  <c r="N25" s="6"/>
      <c r="O25" s="6"/>
      <c r="P25" s="6"/>
    </row>
    <row r="26" ht="18" spans="1:16">
      <c r="M26" s="6"/>
      <c r="N26" s="6"/>
      <c r="O26" s="6"/>
      <c r="P26" s="6"/>
    </row>
  </sheetData>
  <mergeCells count="4">
    <mergeCell ref="A1:P1"/>
    <mergeCell ref="A3:P3"/>
    <mergeCell ref="A4:L4"/>
    <mergeCell ref="A14:K14"/>
  </mergeCells>
  <pageMargins left="0.25" right="0.25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2026-08-13T10:08:31Z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8996313510E94794AEB37C72EF3E0F00_13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