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9"/>
  <workbookPr defaultThemeVersion="124226"/>
  <mc:AlternateContent xmlns:mc="http://schemas.openxmlformats.org/markup-compatibility/2006">
    <mc:Choice Requires="x15">
      <x15ac:absPath xmlns:x15ac="http://schemas.microsoft.com/office/spreadsheetml/2010/11/ac" url="Z:\ОЗиДО ФЭУ\2026 год\4. БЕРЕЗКА 2026\27 Дизайн (Субсидия ГКПД)\"/>
    </mc:Choice>
  </mc:AlternateContent>
  <xr:revisionPtr revIDLastSave="0" documentId="13_ncr:1_{E2FC6DC4-5DC9-465F-91C5-7DD43C44B52F}" xr6:coauthVersionLast="47" xr6:coauthVersionMax="47" xr10:uidLastSave="{00000000-0000-0000-0000-000000000000}"/>
  <bookViews>
    <workbookView xWindow="-120" yWindow="-120" windowWidth="29040" windowHeight="15840" xr2:uid="{00000000-000D-0000-FFFF-FFFF00000000}"/>
  </bookViews>
  <sheets>
    <sheet name="Расчет цены " sheetId="3" r:id="rId1"/>
  </sheets>
  <definedNames>
    <definedName name="_xlnm._FilterDatabase" localSheetId="0" hidden="1">'Расчет цены '!$A$10:$S$12</definedName>
    <definedName name="OLE_LINK16" localSheetId="0">'Расчет цены '!#REF!</definedName>
    <definedName name="_xlnm.Print_Titles" localSheetId="0">'Расчет цены '!$8:$10</definedName>
    <definedName name="_xlnm.Print_Area" localSheetId="0">'Расчет цены '!$A$1:$N$24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3" l="1"/>
  <c r="I11" i="3" s="1"/>
  <c r="J11" i="3" s="1"/>
  <c r="K11" i="3"/>
  <c r="L11" i="3"/>
  <c r="M11" i="3"/>
  <c r="N11" i="3" s="1"/>
  <c r="N12" i="3" l="1"/>
  <c r="E14" i="3" l="1"/>
</calcChain>
</file>

<file path=xl/sharedStrings.xml><?xml version="1.0" encoding="utf-8"?>
<sst xmlns="http://schemas.openxmlformats.org/spreadsheetml/2006/main" count="30" uniqueCount="29">
  <si>
    <t>Ед. изм</t>
  </si>
  <si>
    <t>Кол-во</t>
  </si>
  <si>
    <t>Коммерческие предложения (руб./ед.изм.)</t>
  </si>
  <si>
    <t xml:space="preserve">Средняя арифметическая цена за единицу     &lt;ц&gt; </t>
  </si>
  <si>
    <t>Цена за единицу изм. (руб.)</t>
  </si>
  <si>
    <t>Н(М)ЦК  определяемая методом сопоставимых рыночных цен (анализа рынка)*</t>
  </si>
  <si>
    <t>Источник ценовой информации № 1</t>
  </si>
  <si>
    <t>Источник ценовой информации № 2</t>
  </si>
  <si>
    <t>Источник ценовой информации № 3</t>
  </si>
  <si>
    <t xml:space="preserve">Среднее квадратичное отклонение </t>
  </si>
  <si>
    <r>
      <t xml:space="preserve">коэффициент вариации цен V (%)                    </t>
    </r>
    <r>
      <rPr>
        <i/>
        <sz val="9"/>
        <color indexed="8"/>
        <rFont val="Times New Roman"/>
        <family val="1"/>
        <charset val="204"/>
      </rPr>
      <t>(не должен превышать 33%)</t>
    </r>
  </si>
  <si>
    <t>ИТОГО:</t>
  </si>
  <si>
    <t xml:space="preserve">Наименование </t>
  </si>
  <si>
    <t>При определении начальной (максимальной) цены договора использовался метод сопоставимых рыночных цен (анализа рынка). Формирование цены осуществлялось на основании мониторинга рынка услуг путем сбора ценовых (коммерческих) предложений от организаций, поставляющие товары, аналогичные предмету договора</t>
  </si>
  <si>
    <t>Начальная (максимальная) цена договора составляет:</t>
  </si>
  <si>
    <t>ОПРЕДЕЛЕНИЕ  И ОБОСНОВАНИЕ НАЧАЛЬНОЙ (МАКСИМАЛЬНОЙ) ЦЕНЫ КОНТРАКТА</t>
  </si>
  <si>
    <r>
      <rPr>
        <b/>
        <sz val="10"/>
        <color indexed="8"/>
        <rFont val="Times New Roman"/>
        <family val="1"/>
        <charset val="204"/>
      </rPr>
      <t>Расчет Н(М)ЦК по формуле</t>
    </r>
    <r>
      <rPr>
        <sz val="10"/>
        <color indexed="8"/>
        <rFont val="Times New Roman"/>
        <family val="1"/>
        <charset val="204"/>
      </rPr>
      <t xml:space="preserve">                                           </t>
    </r>
    <r>
      <rPr>
        <sz val="9"/>
        <color indexed="8"/>
        <rFont val="Times New Roman"/>
        <family val="1"/>
        <charset val="204"/>
      </rPr>
      <t>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</si>
  <si>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Оценка однородности совокупности значений выявленных цен, используемых в расчете Н(М)ЦК</t>
  </si>
  <si>
    <t>Н(М)ЦК с учетом средней цены за единицу (руб.)</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</si>
  <si>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</si>
  <si>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г. № 567</t>
  </si>
  <si>
    <t>Цена за единицу (минимальная цена) (руб.)</t>
  </si>
  <si>
    <t>рублей 00 копеек</t>
  </si>
  <si>
    <t>Оказание услуг по разработке дизайна интерьера помещения «группа кратковременного пребывания детей» РГУ имени С.А. Есенина, расположенного по адресу: г. Рязань, ул. Свободы, д. 46, с выполнением работ 
по оформлению интерьера (художественной росписи поверхностей и расстановке элементов декора интерьера)</t>
  </si>
  <si>
    <t xml:space="preserve">Ед. </t>
  </si>
  <si>
    <t>Начальная (максимальная) цена договора оказание услуг по разработке дизайна интерьера помещения «группа кратковременного пребывания детей» РГУ имени С.А. Есенина, расположенного по адресу: г. Рязань, ул. Свободы, д. 46, с выполнением работ 
по оформлению интерьера (художественной росписи поверхностей и расстановке элементов декора интерьера),  определена на основе минимальной цены 3-х коммерческих предложений методом анализа рынка (всего запрошено 3 коммерческих предложений)</t>
  </si>
  <si>
    <t xml:space="preserve"> Член Комиссии по осуществлению закупки     ________________   И.А. Донскова</t>
  </si>
  <si>
    <t>Член Комиссии по осуществлению закупки      ________________    В.В. Луканцов</t>
  </si>
  <si>
    <t>Член Комиссии по осуществлению закупки      ________________    И.А. Захаркин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</si>
</sst>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i/>
      <sz val="9"/>
      <color indexed="8"/>
      <name val="Times New Roman"/>
      <family val="1"/>
      <charset val="204"/>
    </font>
    <font>
      <sz val="9"/>
      <color indexed="8"/>
      <name val="Times New Roman"/>
      <family val="1"/>
      <charset val="204"/>
    </font>
    <font>
      <sz val="12"/>
      <color indexed="8"/>
      <name val="Times New Roman"/>
      <family val="1"/>
      <charset val="204"/>
    </font>
    <font>
      <sz val="10"/>
      <color rgb="FF000000"/>
      <name val="Arial Cyr"/>
    </font>
    <font>
      <b/>
      <sz val="9"/>
      <color indexed="8"/>
      <name val="Times New Roman"/>
      <family val="1"/>
      <charset val="204"/>
    </font>
    <font>
      <sz val="14"/>
      <color indexed="8"/>
      <name val="Times New Roman"/>
      <family val="1"/>
      <charset val="204"/>
    </font>
    <font>
      <sz val="11"/>
      <color theme="1"/>
      <name val="Times New Roman"/>
      <family val="1"/>
      <charset val="204"/>
    </font>
    <font>
      <b/>
      <sz val="11"/>
      <color rgb="FF0A0A0A"/>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49" fontId="9" fillId="0" borderId="2">
      <alignment vertical="top" wrapText="1"/>
    </xf>
  </cellStyleXfs>
  <cellXfs count="39">
    <xf numFmtId="0" fontId="0" fillId="0" borderId="0" xfId="0"/>
    <xf numFmtId="0" fontId="4" fillId="0" borderId="0" xfId="0" applyFont="1"/>
    <xf numFmtId="0" fontId="2" fillId="0" borderId="0" xfId="0" applyFont="1"/>
    <xf numFmtId="4" fontId="3" fillId="0" borderId="1" xfId="0" applyNumberFormat="1" applyFont="1" applyBorder="1" applyAlignment="1">
      <alignment horizontal="center" vertical="center" wrapText="1"/>
    </xf>
    <xf numFmtId="0" fontId="4" fillId="0" borderId="1" xfId="0" applyFont="1" applyBorder="1" applyAlignment="1">
      <alignment vertical="center"/>
    </xf>
    <xf numFmtId="4" fontId="4" fillId="0" borderId="0" xfId="0" applyNumberFormat="1" applyFont="1"/>
    <xf numFmtId="2" fontId="1" fillId="0" borderId="1" xfId="0" applyNumberFormat="1" applyFont="1" applyBorder="1" applyAlignment="1">
      <alignment horizontal="center" vertical="top" wrapText="1"/>
    </xf>
    <xf numFmtId="0" fontId="0" fillId="0" borderId="1" xfId="0" applyBorder="1" applyAlignment="1">
      <alignment vertical="center"/>
    </xf>
    <xf numFmtId="0" fontId="4" fillId="0" borderId="0" xfId="0" applyFont="1" applyAlignment="1">
      <alignment vertical="center"/>
    </xf>
    <xf numFmtId="4" fontId="8" fillId="0" borderId="1" xfId="0" applyNumberFormat="1" applyFont="1" applyBorder="1" applyAlignment="1">
      <alignment horizontal="center" vertical="center" wrapText="1"/>
    </xf>
    <xf numFmtId="4" fontId="2" fillId="0" borderId="0" xfId="0" applyNumberFormat="1" applyFont="1"/>
    <xf numFmtId="4" fontId="11" fillId="0" borderId="0" xfId="0" applyNumberFormat="1" applyFont="1"/>
    <xf numFmtId="0" fontId="1" fillId="0" borderId="1" xfId="0" applyFont="1" applyBorder="1" applyAlignment="1">
      <alignment horizontal="center" vertical="center" wrapText="1"/>
    </xf>
    <xf numFmtId="0" fontId="4" fillId="0" borderId="3" xfId="0" applyFont="1" applyBorder="1" applyAlignment="1">
      <alignment vertical="center"/>
    </xf>
    <xf numFmtId="0" fontId="1" fillId="0" borderId="4" xfId="0" applyFont="1" applyBorder="1" applyAlignment="1">
      <alignment horizontal="center" vertical="top"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13" fillId="0" borderId="1" xfId="0" applyNumberFormat="1" applyFont="1" applyBorder="1" applyAlignment="1">
      <alignment horizontal="center" vertical="center"/>
    </xf>
    <xf numFmtId="0" fontId="1" fillId="0" borderId="4" xfId="0" applyFont="1" applyBorder="1" applyAlignment="1">
      <alignment horizontal="center" vertical="center" wrapText="1"/>
    </xf>
    <xf numFmtId="4" fontId="1" fillId="0" borderId="4" xfId="0" applyNumberFormat="1" applyFont="1" applyBorder="1" applyAlignment="1">
      <alignment horizontal="center" vertical="center" wrapText="1"/>
    </xf>
    <xf numFmtId="0" fontId="10"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xf numFmtId="0" fontId="3" fillId="0" borderId="0" xfId="0" applyFont="1" applyAlignment="1">
      <alignment horizontal="right" vertical="center"/>
    </xf>
    <xf numFmtId="4" fontId="3"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5" xfId="0" applyFont="1" applyBorder="1" applyAlignment="1">
      <alignment horizontal="center" vertical="top"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xf numFmtId="4" fontId="3" fillId="0" borderId="0" xfId="0" applyNumberFormat="1" applyFont="1" applyAlignment="1">
      <alignment horizontal="left" vertical="center"/>
    </xf>
    <xf numFmtId="2" fontId="1" fillId="0" borderId="1" xfId="0" applyNumberFormat="1" applyFont="1" applyBorder="1" applyAlignment="1">
      <alignment horizontal="center" vertical="center" wrapText="1"/>
    </xf>
  </cellXfs>
  <cellStyles count="2">
    <cellStyle name="st12" xfId="1" xr:uid="{00000000-0005-0000-0000-000000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77881</xdr:colOff>
      <xdr:row>9</xdr:row>
      <xdr:rowOff>58830</xdr:rowOff>
    </xdr:from>
    <xdr:to>
      <xdr:col>9</xdr:col>
      <xdr:colOff>906556</xdr:colOff>
      <xdr:row>9</xdr:row>
      <xdr:rowOff>316005</xdr:rowOff>
    </xdr:to>
    <xdr:pic>
      <xdr:nvPicPr>
        <xdr:cNvPr id="2" name="Picture 1">
          <a:extLst>
            <a:ext uri="{FF2B5EF4-FFF2-40B4-BE49-F238E27FC236}">
              <a16:creationId xmlns:a16="http://schemas.microsoft.com/office/drawing/2014/main" id="{74235C0D-E00F-4ACB-BE7D-80DF27D469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20057" y="2557742"/>
          <a:ext cx="828675" cy="257175"/>
        </a:xfrm>
        <a:prstGeom prst="rect">
          <a:avLst/>
        </a:prstGeom>
        <a:noFill/>
        <a:ln w="9525">
          <a:noFill/>
          <a:miter lim="800000"/>
          <a:headEnd/>
          <a:tailEnd/>
        </a:ln>
      </xdr:spPr>
    </xdr:pic>
    <xdr:clientData/>
  </xdr:twoCellAnchor>
  <xdr:twoCellAnchor>
    <xdr:from>
      <xdr:col>10</xdr:col>
      <xdr:colOff>219075</xdr:colOff>
      <xdr:row>9</xdr:row>
      <xdr:rowOff>219076</xdr:rowOff>
    </xdr:from>
    <xdr:to>
      <xdr:col>10</xdr:col>
      <xdr:colOff>371475</xdr:colOff>
      <xdr:row>9</xdr:row>
      <xdr:rowOff>447676</xdr:rowOff>
    </xdr:to>
    <xdr:pic>
      <xdr:nvPicPr>
        <xdr:cNvPr id="3" name="Picture 6">
          <a:extLst>
            <a:ext uri="{FF2B5EF4-FFF2-40B4-BE49-F238E27FC236}">
              <a16:creationId xmlns:a16="http://schemas.microsoft.com/office/drawing/2014/main" id="{387E65F3-E0B5-494F-9FB8-B1BA032BA4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44100" y="3476626"/>
          <a:ext cx="152400" cy="228600"/>
        </a:xfrm>
        <a:prstGeom prst="rect">
          <a:avLst/>
        </a:prstGeom>
        <a:noFill/>
        <a:ln w="9525">
          <a:noFill/>
          <a:miter lim="800000"/>
          <a:headEnd/>
          <a:tailEnd/>
        </a:ln>
      </xdr:spPr>
    </xdr:pic>
    <xdr:clientData/>
  </xdr:twoCellAnchor>
  <xdr:twoCellAnchor>
    <xdr:from>
      <xdr:col>8</xdr:col>
      <xdr:colOff>0</xdr:colOff>
      <xdr:row>9</xdr:row>
      <xdr:rowOff>0</xdr:rowOff>
    </xdr:from>
    <xdr:to>
      <xdr:col>8</xdr:col>
      <xdr:colOff>1000125</xdr:colOff>
      <xdr:row>9</xdr:row>
      <xdr:rowOff>302559</xdr:rowOff>
    </xdr:to>
    <xdr:pic>
      <xdr:nvPicPr>
        <xdr:cNvPr id="4" name="Picture 2">
          <a:extLst>
            <a:ext uri="{FF2B5EF4-FFF2-40B4-BE49-F238E27FC236}">
              <a16:creationId xmlns:a16="http://schemas.microsoft.com/office/drawing/2014/main" id="{67FFBE64-0CEE-4686-A634-5E0C800030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1235" y="2498912"/>
          <a:ext cx="1000125" cy="302559"/>
        </a:xfrm>
        <a:prstGeom prst="rect">
          <a:avLst/>
        </a:prstGeom>
        <a:noFill/>
        <a:ln w="9525">
          <a:noFill/>
          <a:miter lim="800000"/>
          <a:headEnd/>
          <a:tailEnd/>
        </a:ln>
      </xdr:spPr>
    </xdr:pic>
    <xdr:clientData/>
  </xdr:twoCellAnchor>
  <xdr:twoCellAnchor>
    <xdr:from>
      <xdr:col>10</xdr:col>
      <xdr:colOff>19050</xdr:colOff>
      <xdr:row>8</xdr:row>
      <xdr:rowOff>1600200</xdr:rowOff>
    </xdr:from>
    <xdr:to>
      <xdr:col>10</xdr:col>
      <xdr:colOff>1504950</xdr:colOff>
      <xdr:row>8</xdr:row>
      <xdr:rowOff>1962150</xdr:rowOff>
    </xdr:to>
    <xdr:pic>
      <xdr:nvPicPr>
        <xdr:cNvPr id="5" name="Picture 5">
          <a:extLst>
            <a:ext uri="{FF2B5EF4-FFF2-40B4-BE49-F238E27FC236}">
              <a16:creationId xmlns:a16="http://schemas.microsoft.com/office/drawing/2014/main" id="{9702808D-053F-405E-B848-830C18A1852B}"/>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744075" y="3257550"/>
          <a:ext cx="1466850" cy="0"/>
        </a:xfrm>
        <a:prstGeom prst="rect">
          <a:avLst/>
        </a:prstGeom>
        <a:noFill/>
        <a:ln w="9525">
          <a:noFill/>
          <a:miter lim="800000"/>
          <a:headEnd/>
          <a:tailEnd/>
        </a:ln>
      </xdr:spPr>
    </xdr:pic>
    <xdr:clientData/>
  </xdr:twoCellAnchor>
  <xdr:twoCellAnchor>
    <xdr:from>
      <xdr:col>10</xdr:col>
      <xdr:colOff>266700</xdr:colOff>
      <xdr:row>8</xdr:row>
      <xdr:rowOff>1400175</xdr:rowOff>
    </xdr:from>
    <xdr:to>
      <xdr:col>10</xdr:col>
      <xdr:colOff>419100</xdr:colOff>
      <xdr:row>8</xdr:row>
      <xdr:rowOff>1628775</xdr:rowOff>
    </xdr:to>
    <xdr:pic>
      <xdr:nvPicPr>
        <xdr:cNvPr id="6" name="Picture 5">
          <a:extLst>
            <a:ext uri="{FF2B5EF4-FFF2-40B4-BE49-F238E27FC236}">
              <a16:creationId xmlns:a16="http://schemas.microsoft.com/office/drawing/2014/main" id="{4FE32376-EC78-4435-95F6-62989D80ACD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5" y="3257550"/>
          <a:ext cx="152400" cy="0"/>
        </a:xfrm>
        <a:prstGeom prst="rect">
          <a:avLst/>
        </a:prstGeom>
        <a:noFill/>
        <a:ln w="9525">
          <a:noFill/>
          <a:miter lim="800000"/>
          <a:headEnd/>
          <a:tailEnd/>
        </a:ln>
      </xdr:spPr>
    </xdr:pic>
    <xdr:clientData/>
  </xdr:twoCellAnchor>
  <xdr:twoCellAnchor>
    <xdr:from>
      <xdr:col>18</xdr:col>
      <xdr:colOff>266700</xdr:colOff>
      <xdr:row>9</xdr:row>
      <xdr:rowOff>1400175</xdr:rowOff>
    </xdr:from>
    <xdr:to>
      <xdr:col>18</xdr:col>
      <xdr:colOff>419100</xdr:colOff>
      <xdr:row>9</xdr:row>
      <xdr:rowOff>1628775</xdr:rowOff>
    </xdr:to>
    <xdr:pic>
      <xdr:nvPicPr>
        <xdr:cNvPr id="7" name="Picture 6">
          <a:extLst>
            <a:ext uri="{FF2B5EF4-FFF2-40B4-BE49-F238E27FC236}">
              <a16:creationId xmlns:a16="http://schemas.microsoft.com/office/drawing/2014/main" id="{8897F164-0D68-482B-9A98-1570A5460472}"/>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5621000" y="4248150"/>
          <a:ext cx="152400" cy="0"/>
        </a:xfrm>
        <a:prstGeom prst="rect">
          <a:avLst/>
        </a:prstGeom>
        <a:noFill/>
        <a:ln w="9525">
          <a:noFill/>
          <a:miter lim="800000"/>
          <a:headEnd/>
          <a:tailEnd/>
        </a:ln>
      </xdr:spPr>
    </xdr:pic>
    <xdr:clientData/>
  </xdr:twoCellAnchor>
  <xdr:twoCellAnchor>
    <xdr:from>
      <xdr:col>10</xdr:col>
      <xdr:colOff>73819</xdr:colOff>
      <xdr:row>9</xdr:row>
      <xdr:rowOff>511969</xdr:rowOff>
    </xdr:from>
    <xdr:to>
      <xdr:col>10</xdr:col>
      <xdr:colOff>1454944</xdr:colOff>
      <xdr:row>9</xdr:row>
      <xdr:rowOff>816769</xdr:rowOff>
    </xdr:to>
    <xdr:pic>
      <xdr:nvPicPr>
        <xdr:cNvPr id="8" name="Picture 6">
          <a:extLst>
            <a:ext uri="{FF2B5EF4-FFF2-40B4-BE49-F238E27FC236}">
              <a16:creationId xmlns:a16="http://schemas.microsoft.com/office/drawing/2014/main" id="{D70B0E7A-4EA7-44E0-84F2-3BE700403CC5}"/>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98844" y="3769519"/>
          <a:ext cx="1381125" cy="304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3"/>
  <sheetViews>
    <sheetView tabSelected="1" view="pageBreakPreview" zoomScale="85" zoomScaleNormal="85" zoomScaleSheetLayoutView="85" workbookViewId="0">
      <selection activeCell="B23" sqref="B23"/>
    </sheetView>
  </sheetViews>
  <sheetFormatPr defaultColWidth="9.140625" defaultRowHeight="12.75" x14ac:dyDescent="0.2"/>
  <cols>
    <col min="1" max="1" width="3.140625" style="1" customWidth="1"/>
    <col min="2" max="2" width="76.85546875" style="1" customWidth="1"/>
    <col min="3" max="3" width="11.28515625" style="1" bestFit="1" customWidth="1"/>
    <col min="4" max="4" width="12.42578125" style="1" customWidth="1"/>
    <col min="5" max="5" width="14.85546875" style="1" customWidth="1"/>
    <col min="6" max="7" width="12.7109375" style="2" customWidth="1"/>
    <col min="8" max="8" width="19" style="1" customWidth="1"/>
    <col min="9" max="9" width="15.42578125" style="1" customWidth="1"/>
    <col min="10" max="10" width="14.28515625" style="1" customWidth="1"/>
    <col min="11" max="11" width="20.5703125" style="1" customWidth="1"/>
    <col min="12" max="12" width="13" style="1" customWidth="1"/>
    <col min="13" max="13" width="14.5703125" style="1" bestFit="1" customWidth="1"/>
    <col min="14" max="14" width="19" style="1" customWidth="1"/>
    <col min="15" max="16384" width="9.140625" style="1"/>
  </cols>
  <sheetData>
    <row r="1" spans="1:19" x14ac:dyDescent="0.2">
      <c r="J1" s="2"/>
    </row>
    <row r="2" spans="1:19" ht="27.75" customHeight="1" x14ac:dyDescent="0.2">
      <c r="A2" s="32" t="s">
        <v>15</v>
      </c>
      <c r="B2" s="32"/>
      <c r="C2" s="32"/>
      <c r="D2" s="32"/>
      <c r="E2" s="32"/>
      <c r="F2" s="32"/>
      <c r="G2" s="32"/>
      <c r="H2" s="32"/>
      <c r="I2" s="32"/>
      <c r="J2" s="32"/>
      <c r="K2" s="32"/>
      <c r="L2" s="32"/>
      <c r="M2" s="32"/>
      <c r="N2" s="32"/>
    </row>
    <row r="3" spans="1:19" ht="27.75" customHeight="1" x14ac:dyDescent="0.2">
      <c r="A3" s="36" t="s">
        <v>13</v>
      </c>
      <c r="B3" s="36"/>
      <c r="C3" s="36"/>
      <c r="D3" s="36"/>
      <c r="E3" s="36"/>
      <c r="F3" s="36"/>
      <c r="G3" s="36"/>
      <c r="H3" s="36"/>
      <c r="I3" s="36"/>
      <c r="J3" s="36"/>
      <c r="K3" s="36"/>
      <c r="L3" s="36"/>
      <c r="M3" s="36"/>
      <c r="N3" s="36"/>
    </row>
    <row r="4" spans="1:19" s="2" customFormat="1" ht="12.75" customHeight="1" x14ac:dyDescent="0.3">
      <c r="A4" s="21" t="s">
        <v>19</v>
      </c>
      <c r="B4" s="21"/>
      <c r="C4" s="21"/>
      <c r="D4" s="21"/>
      <c r="E4" s="21"/>
      <c r="F4" s="21"/>
      <c r="G4" s="21"/>
      <c r="H4" s="21"/>
      <c r="I4" s="21"/>
      <c r="J4" s="21"/>
      <c r="K4" s="21"/>
      <c r="L4" s="21"/>
      <c r="M4" s="21"/>
      <c r="N4" s="21"/>
      <c r="O4" s="10"/>
      <c r="P4" s="10"/>
      <c r="Q4" s="10"/>
      <c r="R4" s="11"/>
      <c r="S4" s="11"/>
    </row>
    <row r="5" spans="1:19" ht="30.75" customHeight="1" x14ac:dyDescent="0.2">
      <c r="A5" s="36" t="s">
        <v>25</v>
      </c>
      <c r="B5" s="36"/>
      <c r="C5" s="36"/>
      <c r="D5" s="36"/>
      <c r="E5" s="36"/>
      <c r="F5" s="36"/>
      <c r="G5" s="36"/>
      <c r="H5" s="36"/>
      <c r="I5" s="36"/>
      <c r="J5" s="36"/>
      <c r="K5" s="36"/>
      <c r="L5" s="36"/>
      <c r="M5" s="36"/>
      <c r="N5" s="36"/>
    </row>
    <row r="6" spans="1:19" ht="61.5" customHeight="1" x14ac:dyDescent="0.25">
      <c r="A6" s="33" t="s">
        <v>20</v>
      </c>
      <c r="B6" s="33"/>
      <c r="C6" s="33"/>
      <c r="D6" s="33"/>
      <c r="E6" s="33"/>
      <c r="F6" s="33"/>
      <c r="G6" s="33"/>
      <c r="H6" s="33"/>
      <c r="I6" s="33"/>
      <c r="J6" s="33"/>
      <c r="K6" s="33"/>
      <c r="L6" s="33"/>
      <c r="M6" s="33"/>
      <c r="N6" s="33"/>
    </row>
    <row r="7" spans="1:19" ht="38.25" customHeight="1" x14ac:dyDescent="0.2">
      <c r="A7" s="34" t="s">
        <v>23</v>
      </c>
      <c r="B7" s="34"/>
      <c r="C7" s="34"/>
      <c r="D7" s="34"/>
      <c r="E7" s="34"/>
      <c r="F7" s="34"/>
      <c r="G7" s="34"/>
      <c r="H7" s="34"/>
      <c r="I7" s="34"/>
      <c r="J7" s="34"/>
      <c r="K7" s="34"/>
      <c r="L7" s="34"/>
      <c r="M7" s="34"/>
      <c r="N7" s="34"/>
    </row>
    <row r="8" spans="1:19" ht="28.5" customHeight="1" x14ac:dyDescent="0.2">
      <c r="A8" s="23"/>
      <c r="B8" s="23" t="s">
        <v>12</v>
      </c>
      <c r="C8" s="23" t="s">
        <v>0</v>
      </c>
      <c r="D8" s="23" t="s">
        <v>1</v>
      </c>
      <c r="E8" s="23" t="s">
        <v>2</v>
      </c>
      <c r="F8" s="23"/>
      <c r="G8" s="23"/>
      <c r="H8" s="35" t="s">
        <v>17</v>
      </c>
      <c r="I8" s="35"/>
      <c r="J8" s="35"/>
      <c r="K8" s="22" t="s">
        <v>5</v>
      </c>
      <c r="L8" s="22"/>
      <c r="M8" s="22"/>
      <c r="N8" s="22"/>
    </row>
    <row r="9" spans="1:19" ht="72" customHeight="1" x14ac:dyDescent="0.2">
      <c r="A9" s="23"/>
      <c r="B9" s="23"/>
      <c r="C9" s="23"/>
      <c r="D9" s="23"/>
      <c r="E9" s="23" t="s">
        <v>6</v>
      </c>
      <c r="F9" s="23" t="s">
        <v>7</v>
      </c>
      <c r="G9" s="23" t="s">
        <v>8</v>
      </c>
      <c r="H9" s="22" t="s">
        <v>3</v>
      </c>
      <c r="I9" s="6" t="s">
        <v>9</v>
      </c>
      <c r="J9" s="6" t="s">
        <v>10</v>
      </c>
      <c r="K9" s="26" t="s">
        <v>16</v>
      </c>
      <c r="L9" s="28" t="s">
        <v>4</v>
      </c>
      <c r="M9" s="22" t="s">
        <v>21</v>
      </c>
      <c r="N9" s="22" t="s">
        <v>18</v>
      </c>
    </row>
    <row r="10" spans="1:19" ht="39" customHeight="1" x14ac:dyDescent="0.2">
      <c r="A10" s="24"/>
      <c r="B10" s="24"/>
      <c r="C10" s="24"/>
      <c r="D10" s="24"/>
      <c r="E10" s="24"/>
      <c r="F10" s="24"/>
      <c r="G10" s="24"/>
      <c r="H10" s="25"/>
      <c r="I10" s="14"/>
      <c r="J10" s="14"/>
      <c r="K10" s="27"/>
      <c r="L10" s="29"/>
      <c r="M10" s="25"/>
      <c r="N10" s="25"/>
    </row>
    <row r="11" spans="1:19" ht="68.25" customHeight="1" x14ac:dyDescent="0.2">
      <c r="A11" s="19">
        <v>1</v>
      </c>
      <c r="B11" s="19" t="s">
        <v>23</v>
      </c>
      <c r="C11" s="17" t="s">
        <v>24</v>
      </c>
      <c r="D11" s="19">
        <v>1</v>
      </c>
      <c r="E11" s="20">
        <v>194440</v>
      </c>
      <c r="F11" s="20">
        <v>198720</v>
      </c>
      <c r="G11" s="20">
        <v>203040</v>
      </c>
      <c r="H11" s="15">
        <f t="shared" ref="H11" si="0">AVERAGE(E11:G11)</f>
        <v>198733.33333333334</v>
      </c>
      <c r="I11" s="15">
        <f t="shared" ref="I11" si="1">SQRT(((SUM((POWER(E11-H11,2)),(POWER(F11-H11,2)),(POWER(G11-H11,2)))/(COLUMNS(E11:G11)-1))))</f>
        <v>4300.0155038480198</v>
      </c>
      <c r="J11" s="15">
        <f t="shared" ref="J11" si="2">I11/H11*100</f>
        <v>2.1637112565488192</v>
      </c>
      <c r="K11" s="16">
        <f t="shared" ref="K11" si="3">((D11/3)*(SUM(E11:G11)))</f>
        <v>198733.33333333331</v>
      </c>
      <c r="L11" s="15">
        <f t="shared" ref="L11" si="4">AVERAGE(E11:G11)</f>
        <v>198733.33333333334</v>
      </c>
      <c r="M11" s="18">
        <f>MIN(E11:G11)</f>
        <v>194440</v>
      </c>
      <c r="N11" s="3">
        <f t="shared" ref="N11" si="5">M11*D11</f>
        <v>194440</v>
      </c>
    </row>
    <row r="12" spans="1:19" s="8" customFormat="1" ht="32.25" customHeight="1" x14ac:dyDescent="0.2">
      <c r="A12" s="13"/>
      <c r="B12" s="12"/>
      <c r="C12" s="7"/>
      <c r="D12" s="7"/>
      <c r="E12" s="4"/>
      <c r="F12" s="4"/>
      <c r="G12" s="4"/>
      <c r="H12" s="9"/>
      <c r="I12" s="4"/>
      <c r="J12" s="4"/>
      <c r="K12" s="38" t="s">
        <v>11</v>
      </c>
      <c r="L12" s="38"/>
      <c r="M12" s="38"/>
      <c r="N12" s="3">
        <f>SUM(N11:N11)</f>
        <v>194440</v>
      </c>
      <c r="R12" s="1"/>
      <c r="S12" s="1"/>
    </row>
    <row r="13" spans="1:19" x14ac:dyDescent="0.2">
      <c r="N13" s="5"/>
    </row>
    <row r="14" spans="1:19" ht="12.75" customHeight="1" x14ac:dyDescent="0.2">
      <c r="A14" s="30" t="s">
        <v>14</v>
      </c>
      <c r="B14" s="30"/>
      <c r="C14" s="30"/>
      <c r="D14" s="30"/>
      <c r="E14" s="31">
        <f>N12</f>
        <v>194440</v>
      </c>
      <c r="F14" s="37" t="s">
        <v>22</v>
      </c>
      <c r="G14" s="37"/>
      <c r="H14" s="37"/>
      <c r="I14" s="37"/>
      <c r="J14" s="37"/>
      <c r="K14" s="37"/>
      <c r="L14" s="37"/>
      <c r="M14" s="37"/>
      <c r="N14" s="37"/>
    </row>
    <row r="15" spans="1:19" ht="12.75" customHeight="1" x14ac:dyDescent="0.2">
      <c r="A15" s="30"/>
      <c r="B15" s="30"/>
      <c r="C15" s="30"/>
      <c r="D15" s="30"/>
      <c r="E15" s="31"/>
      <c r="F15" s="37"/>
      <c r="G15" s="37"/>
      <c r="H15" s="37"/>
      <c r="I15" s="37"/>
      <c r="J15" s="37"/>
      <c r="K15" s="37"/>
      <c r="L15" s="37"/>
      <c r="M15" s="37"/>
      <c r="N15" s="37"/>
    </row>
    <row r="16" spans="1:19" x14ac:dyDescent="0.2">
      <c r="B16" s="2"/>
    </row>
    <row r="17" spans="2:2" x14ac:dyDescent="0.2">
      <c r="B17" s="1" t="s">
        <v>26</v>
      </c>
    </row>
    <row r="19" spans="2:2" x14ac:dyDescent="0.2">
      <c r="B19" s="2"/>
    </row>
    <row r="20" spans="2:2" x14ac:dyDescent="0.2">
      <c r="B20" s="1" t="s">
        <v>27</v>
      </c>
    </row>
    <row r="23" spans="2:2" x14ac:dyDescent="0.2">
      <c r="B23" s="1" t="s">
        <v>28</v>
      </c>
    </row>
  </sheetData>
  <autoFilter ref="A10:S12" xr:uid="{00000000-0009-0000-0000-000000000000}"/>
  <mergeCells count="25">
    <mergeCell ref="A14:D15"/>
    <mergeCell ref="E14:E15"/>
    <mergeCell ref="A2:N2"/>
    <mergeCell ref="A6:N6"/>
    <mergeCell ref="A7:N7"/>
    <mergeCell ref="A8:A10"/>
    <mergeCell ref="B8:B10"/>
    <mergeCell ref="C8:C10"/>
    <mergeCell ref="D8:D10"/>
    <mergeCell ref="E8:G8"/>
    <mergeCell ref="H8:J8"/>
    <mergeCell ref="A3:N3"/>
    <mergeCell ref="N9:N10"/>
    <mergeCell ref="A5:N5"/>
    <mergeCell ref="F14:N15"/>
    <mergeCell ref="K12:M12"/>
    <mergeCell ref="A4:N4"/>
    <mergeCell ref="K8:N8"/>
    <mergeCell ref="G9:G10"/>
    <mergeCell ref="H9:H10"/>
    <mergeCell ref="E9:E10"/>
    <mergeCell ref="F9:F10"/>
    <mergeCell ref="K9:K10"/>
    <mergeCell ref="L9:L10"/>
    <mergeCell ref="M9:M10"/>
  </mergeCells>
  <pageMargins left="0.25" right="0.25" top="0.75" bottom="0.75" header="0.3" footer="0.3"/>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Расчет цены </vt:lpstr>
      <vt:lpstr>'Расчет цены '!Заголовки_для_печати</vt:lpstr>
      <vt:lpstr>'Расчет цены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Донскова Ирина Анатольевна</cp:lastModifiedBy>
  <cp:lastPrinted>2026-06-03T08:51:41Z</cp:lastPrinted>
  <dcterms:created xsi:type="dcterms:W3CDTF">2014-01-15T18:15:09Z</dcterms:created>
  <dcterms:modified xsi:type="dcterms:W3CDTF">2026-06-03T08:51:51Z</dcterms:modified>
</cp:coreProperties>
</file>