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ryabova\Desktop\Новогорск\Бобков\Краны шаровые\"/>
    </mc:Choice>
  </mc:AlternateContent>
  <bookViews>
    <workbookView xWindow="0" yWindow="0" windowWidth="28800" windowHeight="12435"/>
  </bookViews>
  <sheets>
    <sheet name=" Обоснование" sheetId="6" r:id="rId1"/>
  </sheets>
  <definedNames>
    <definedName name="_xlnm.Print_Area" localSheetId="0">' Обоснование'!$A$1:$X$42</definedName>
  </definedNames>
  <calcPr calcId="152511"/>
</workbook>
</file>

<file path=xl/calcChain.xml><?xml version="1.0" encoding="utf-8"?>
<calcChain xmlns="http://schemas.openxmlformats.org/spreadsheetml/2006/main">
  <c r="H15" i="6" l="1"/>
  <c r="J15" i="6" s="1"/>
  <c r="I15" i="6" l="1"/>
  <c r="J16" i="6" l="1"/>
</calcChain>
</file>

<file path=xl/sharedStrings.xml><?xml version="1.0" encoding="utf-8"?>
<sst xmlns="http://schemas.openxmlformats.org/spreadsheetml/2006/main" count="26" uniqueCount="26">
  <si>
    <t>Кол-во</t>
  </si>
  <si>
    <t>Ед. изм.</t>
  </si>
  <si>
    <t>№ п/п</t>
  </si>
  <si>
    <t>Итого:</t>
  </si>
  <si>
    <t>Среднее арифметическое значение цены, руб.</t>
  </si>
  <si>
    <t>ОБОСНОВАНИЕ НАЧАЛЬНОЙ (МАКСИМАЛЬНОЙ) ЦЕНЫ КОНТРАКТА</t>
  </si>
  <si>
    <t>НМЦК методом сопоставимых рыночных цен (анализа рынка) определяется по формуле:</t>
  </si>
  <si>
    <t>где:</t>
  </si>
  <si>
    <t>НМЦК, определяемая методом сопоставимых рыночных цен (анализа рынка);</t>
  </si>
  <si>
    <t>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услуг.</t>
  </si>
  <si>
    <t>Цена  за единицу измерения (руб.)</t>
  </si>
  <si>
    <t>Функциональные, технические, качественные, эксплуатационные характеристики товара определены в описании объекта закупки.</t>
  </si>
  <si>
    <t>Валюта, используемая для формирования цены контракта и расчетов с поставщиком (подрядчиком, исполнителем): российский рубль.</t>
  </si>
  <si>
    <t>Дата подготовки обоснования НМЦК: 22.05.2023</t>
  </si>
  <si>
    <t>Коммерческое предложение №1</t>
  </si>
  <si>
    <t>Коммерческое предложение №2</t>
  </si>
  <si>
    <t>Коммерческое предложение №3</t>
  </si>
  <si>
    <t>* Коэффициент вариации не должен превышать 33%</t>
  </si>
  <si>
    <t>Коэффициент вариации*, %</t>
  </si>
  <si>
    <t>Наименование товара/услуги/работы</t>
  </si>
  <si>
    <t>Начальная (максимальная) цена Контракта, 
руб.</t>
  </si>
  <si>
    <t>Начальная (максимальная) цена контракта определена методом сопоставимых рыночных цен (анализ рынка) в соответствии со ст. 22 Федерального закона от 05.04.2013г. № 44-ФЗ. В целях применения метода сопоставимых рыночных цен (анализа рынка) использовались коммерческие предложения поставщиков.</t>
  </si>
  <si>
    <t>Кран шаровой АН-30К-16-200 с КОФ и крепежом</t>
  </si>
  <si>
    <t>шт</t>
  </si>
  <si>
    <t>Начальная (максимальная) цена Контракта: 357 915 (триста пятьдесят семь тысяч девятьсот пятнадцать) рублей 54 копейки</t>
  </si>
  <si>
    <t>на поставку товаров (запорная арматура для котельной)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</si>
</sst>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Arial"/>
      <family val="2"/>
      <charset val="204"/>
    </font>
    <font>
      <sz val="12"/>
      <color indexed="8"/>
      <name val="PT Astra Serif"/>
      <family val="1"/>
      <charset val="204"/>
    </font>
    <font>
      <sz val="9"/>
      <color indexed="8"/>
      <name val="PT Astra Serif"/>
      <family val="1"/>
      <charset val="204"/>
    </font>
    <font>
      <b/>
      <sz val="12"/>
      <color indexed="8"/>
      <name val="PT Astra Serif"/>
      <family val="1"/>
      <charset val="204"/>
    </font>
    <font>
      <sz val="12"/>
      <name val="PT Astra Serif"/>
      <family val="1"/>
      <charset val="204"/>
    </font>
    <font>
      <b/>
      <sz val="9"/>
      <color indexed="8"/>
      <name val="PT Astra Serif"/>
      <family val="1"/>
      <charset val="204"/>
    </font>
    <font>
      <sz val="11"/>
      <name val="PT Astra Serif"/>
      <family val="1"/>
      <charset val="204"/>
    </font>
    <font>
      <b/>
      <sz val="10"/>
      <color indexed="8"/>
      <name val="PT Astra Serif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9"/>
      <name val="PT Astra Serif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>
      <alignment horizontal="left" vertical="center"/>
    </xf>
    <xf numFmtId="0" fontId="2" fillId="0" borderId="0">
      <alignment horizontal="center" vertical="center"/>
    </xf>
  </cellStyleXfs>
  <cellXfs count="48">
    <xf numFmtId="0" fontId="0" fillId="0" borderId="0" xfId="0"/>
    <xf numFmtId="0" fontId="4" fillId="0" borderId="0" xfId="1" applyFont="1"/>
    <xf numFmtId="0" fontId="6" fillId="0" borderId="0" xfId="1" applyFont="1"/>
    <xf numFmtId="0" fontId="9" fillId="0" borderId="0" xfId="0" applyFont="1" applyBorder="1" applyAlignment="1">
      <alignment vertical="center" wrapText="1"/>
    </xf>
    <xf numFmtId="0" fontId="6" fillId="0" borderId="0" xfId="1" applyFont="1" applyBorder="1" applyAlignment="1">
      <alignment horizontal="center"/>
    </xf>
    <xf numFmtId="0" fontId="6" fillId="0" borderId="0" xfId="1" applyFont="1" applyBorder="1" applyAlignment="1"/>
    <xf numFmtId="4" fontId="6" fillId="0" borderId="0" xfId="1" applyNumberFormat="1" applyFont="1" applyBorder="1" applyAlignment="1">
      <alignment horizontal="center"/>
    </xf>
    <xf numFmtId="0" fontId="6" fillId="0" borderId="0" xfId="1" applyFont="1" applyAlignment="1"/>
    <xf numFmtId="0" fontId="11" fillId="0" borderId="0" xfId="0" applyFont="1"/>
    <xf numFmtId="4" fontId="12" fillId="0" borderId="1" xfId="1" applyNumberFormat="1" applyFont="1" applyBorder="1" applyAlignment="1">
      <alignment horizontal="center"/>
    </xf>
    <xf numFmtId="0" fontId="4" fillId="0" borderId="0" xfId="1" applyFont="1" applyFill="1"/>
    <xf numFmtId="0" fontId="3" fillId="0" borderId="0" xfId="1" applyFont="1" applyFill="1"/>
    <xf numFmtId="0" fontId="16" fillId="0" borderId="0" xfId="1" applyFont="1" applyAlignment="1"/>
    <xf numFmtId="0" fontId="17" fillId="0" borderId="1" xfId="0" applyFont="1" applyFill="1" applyBorder="1" applyAlignment="1">
      <alignment horizontal="left" vertical="distributed"/>
    </xf>
    <xf numFmtId="0" fontId="17" fillId="0" borderId="1" xfId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/>
    </xf>
    <xf numFmtId="3" fontId="17" fillId="0" borderId="1" xfId="0" applyNumberFormat="1" applyFont="1" applyFill="1" applyBorder="1" applyAlignment="1">
      <alignment horizontal="center"/>
    </xf>
    <xf numFmtId="4" fontId="6" fillId="0" borderId="1" xfId="1" applyNumberFormat="1" applyFont="1" applyBorder="1" applyAlignment="1">
      <alignment horizontal="center" vertical="center"/>
    </xf>
    <xf numFmtId="4" fontId="9" fillId="0" borderId="1" xfId="1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wrapText="1"/>
    </xf>
    <xf numFmtId="4" fontId="14" fillId="0" borderId="2" xfId="0" applyNumberFormat="1" applyFont="1" applyFill="1" applyBorder="1" applyAlignment="1">
      <alignment horizontal="center"/>
    </xf>
    <xf numFmtId="4" fontId="7" fillId="0" borderId="0" xfId="1" applyNumberFormat="1" applyFont="1"/>
    <xf numFmtId="4" fontId="4" fillId="0" borderId="0" xfId="1" applyNumberFormat="1" applyFont="1"/>
    <xf numFmtId="4" fontId="7" fillId="0" borderId="0" xfId="1" applyNumberFormat="1" applyFont="1" applyBorder="1"/>
    <xf numFmtId="4" fontId="15" fillId="0" borderId="0" xfId="0" applyNumberFormat="1" applyFont="1" applyBorder="1" applyAlignment="1">
      <alignment vertical="center"/>
    </xf>
    <xf numFmtId="4" fontId="6" fillId="0" borderId="0" xfId="1" applyNumberFormat="1" applyFont="1" applyBorder="1"/>
    <xf numFmtId="4" fontId="6" fillId="0" borderId="0" xfId="1" applyNumberFormat="1" applyFont="1" applyFill="1" applyBorder="1"/>
    <xf numFmtId="4" fontId="7" fillId="0" borderId="0" xfId="1" applyNumberFormat="1" applyFont="1" applyFill="1" applyBorder="1"/>
    <xf numFmtId="4" fontId="4" fillId="0" borderId="0" xfId="1" applyNumberFormat="1" applyFont="1" applyFill="1"/>
    <xf numFmtId="4" fontId="8" fillId="0" borderId="0" xfId="1" applyNumberFormat="1" applyFont="1" applyFill="1" applyBorder="1"/>
    <xf numFmtId="4" fontId="10" fillId="0" borderId="0" xfId="1" applyNumberFormat="1" applyFont="1" applyFill="1" applyBorder="1"/>
    <xf numFmtId="4" fontId="3" fillId="0" borderId="0" xfId="1" applyNumberFormat="1" applyFont="1" applyFill="1"/>
    <xf numFmtId="4" fontId="6" fillId="0" borderId="0" xfId="1" applyNumberFormat="1" applyFont="1"/>
    <xf numFmtId="0" fontId="0" fillId="0" borderId="0" xfId="0" applyAlignment="1"/>
    <xf numFmtId="0" fontId="6" fillId="0" borderId="0" xfId="1" applyFont="1" applyAlignment="1">
      <alignment horizontal="center"/>
    </xf>
    <xf numFmtId="0" fontId="13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1" fillId="0" borderId="0" xfId="0" applyFont="1" applyAlignment="1"/>
    <xf numFmtId="0" fontId="0" fillId="0" borderId="0" xfId="0" applyAlignment="1"/>
    <xf numFmtId="0" fontId="0" fillId="0" borderId="0" xfId="0" applyAlignment="1">
      <alignment horizontal="center"/>
    </xf>
    <xf numFmtId="0" fontId="8" fillId="0" borderId="1" xfId="1" applyFont="1" applyFill="1" applyBorder="1" applyAlignment="1">
      <alignment horizontal="center" vertical="center" wrapText="1"/>
    </xf>
    <xf numFmtId="0" fontId="12" fillId="0" borderId="3" xfId="1" applyFont="1" applyBorder="1" applyAlignment="1">
      <alignment horizontal="right"/>
    </xf>
    <xf numFmtId="0" fontId="12" fillId="0" borderId="4" xfId="1" applyFont="1" applyBorder="1" applyAlignment="1">
      <alignment horizontal="right"/>
    </xf>
    <xf numFmtId="0" fontId="0" fillId="0" borderId="5" xfId="0" applyBorder="1" applyAlignment="1">
      <alignment horizontal="right"/>
    </xf>
    <xf numFmtId="0" fontId="6" fillId="0" borderId="0" xfId="1" applyFont="1" applyBorder="1" applyAlignment="1">
      <alignment horizontal="center"/>
    </xf>
    <xf numFmtId="0" fontId="9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/>
    </xf>
  </cellXfs>
  <cellStyles count="4">
    <cellStyle name="Excel Built-in Normal" xfId="1"/>
    <cellStyle name="S10" xfId="2"/>
    <cellStyle name="S9" xfId="3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</xdr:row>
      <xdr:rowOff>28575</xdr:rowOff>
    </xdr:from>
    <xdr:to>
      <xdr:col>4</xdr:col>
      <xdr:colOff>581025</xdr:colOff>
      <xdr:row>8</xdr:row>
      <xdr:rowOff>428625</xdr:rowOff>
    </xdr:to>
    <xdr:pic>
      <xdr:nvPicPr>
        <xdr:cNvPr id="1025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43425" y="2514600"/>
          <a:ext cx="18669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9</xdr:row>
      <xdr:rowOff>38100</xdr:rowOff>
    </xdr:from>
    <xdr:to>
      <xdr:col>1</xdr:col>
      <xdr:colOff>714375</xdr:colOff>
      <xdr:row>9</xdr:row>
      <xdr:rowOff>266700</xdr:rowOff>
    </xdr:to>
    <xdr:pic>
      <xdr:nvPicPr>
        <xdr:cNvPr id="1026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33400" y="2924175"/>
          <a:ext cx="619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10</xdr:row>
      <xdr:rowOff>638175</xdr:rowOff>
    </xdr:from>
    <xdr:to>
      <xdr:col>1</xdr:col>
      <xdr:colOff>190500</xdr:colOff>
      <xdr:row>10</xdr:row>
      <xdr:rowOff>866775</xdr:rowOff>
    </xdr:to>
    <xdr:pic>
      <xdr:nvPicPr>
        <xdr:cNvPr id="1027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66725" y="3857625"/>
          <a:ext cx="1619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8"/>
  <sheetViews>
    <sheetView tabSelected="1" view="pageBreakPreview" topLeftCell="A4" zoomScaleNormal="100" zoomScaleSheetLayoutView="100" workbookViewId="0">
      <selection activeCell="A4" sqref="A4:J4"/>
    </sheetView>
  </sheetViews>
  <sheetFormatPr defaultColWidth="9.28515625" defaultRowHeight="12"/>
  <cols>
    <col min="1" max="1" width="6.5703125" style="1" customWidth="1"/>
    <col min="2" max="2" width="61.5703125" style="1" customWidth="1"/>
    <col min="3" max="3" width="9.5703125" style="1" customWidth="1"/>
    <col min="4" max="4" width="9.7109375" style="1" customWidth="1"/>
    <col min="5" max="5" width="18.140625" style="1" customWidth="1"/>
    <col min="6" max="6" width="18" style="1" customWidth="1"/>
    <col min="7" max="7" width="17.85546875" style="1" customWidth="1"/>
    <col min="8" max="8" width="24.85546875" style="1" customWidth="1"/>
    <col min="9" max="9" width="16.85546875" style="1" customWidth="1"/>
    <col min="10" max="10" width="27.28515625" style="1" customWidth="1"/>
    <col min="11" max="11" width="15" style="22" customWidth="1"/>
    <col min="12" max="12" width="9.28515625" style="22"/>
    <col min="13" max="13" width="10.140625" style="22" customWidth="1"/>
    <col min="14" max="18" width="9.28515625" style="22"/>
    <col min="19" max="16384" width="9.28515625" style="1"/>
  </cols>
  <sheetData>
    <row r="1" spans="1:18" ht="15.75">
      <c r="A1" s="2"/>
      <c r="B1" s="2"/>
      <c r="C1" s="2"/>
      <c r="D1" s="2"/>
      <c r="E1" s="2"/>
      <c r="F1" s="2"/>
      <c r="G1" s="2"/>
      <c r="H1" s="2"/>
      <c r="I1" s="34"/>
      <c r="J1" s="34"/>
      <c r="K1" s="34"/>
      <c r="L1" s="21"/>
    </row>
    <row r="2" spans="1:18" ht="18" customHeight="1">
      <c r="A2" s="47" t="s">
        <v>5</v>
      </c>
      <c r="B2" s="47"/>
      <c r="C2" s="47"/>
      <c r="D2" s="47"/>
      <c r="E2" s="47"/>
      <c r="F2" s="47"/>
      <c r="G2" s="47"/>
      <c r="H2" s="47"/>
      <c r="I2" s="47"/>
      <c r="J2" s="47"/>
      <c r="K2" s="33"/>
      <c r="L2" s="23"/>
    </row>
    <row r="3" spans="1:18" ht="33.75" customHeight="1">
      <c r="A3" s="37" t="s">
        <v>25</v>
      </c>
      <c r="B3" s="37"/>
      <c r="C3" s="37"/>
      <c r="D3" s="37"/>
      <c r="E3" s="37"/>
      <c r="F3" s="37"/>
      <c r="G3" s="37"/>
      <c r="H3" s="37"/>
      <c r="I3" s="37"/>
      <c r="J3" s="37"/>
      <c r="K3" s="24"/>
      <c r="L3" s="23"/>
    </row>
    <row r="4" spans="1:18" ht="19.5" customHeight="1">
      <c r="A4" s="35"/>
      <c r="B4" s="35"/>
      <c r="C4" s="35"/>
      <c r="D4" s="35"/>
      <c r="E4" s="35"/>
      <c r="F4" s="35"/>
      <c r="G4" s="35"/>
      <c r="H4" s="35"/>
      <c r="I4" s="35"/>
      <c r="J4" s="35"/>
      <c r="K4" s="25"/>
      <c r="L4" s="23"/>
    </row>
    <row r="5" spans="1:18" ht="27.75" customHeight="1">
      <c r="A5" s="36" t="s">
        <v>11</v>
      </c>
      <c r="B5" s="36"/>
      <c r="C5" s="36"/>
      <c r="D5" s="36"/>
      <c r="E5" s="36"/>
      <c r="F5" s="36"/>
      <c r="G5" s="36"/>
      <c r="H5" s="36"/>
      <c r="I5" s="36"/>
      <c r="J5" s="36"/>
      <c r="K5" s="25"/>
      <c r="L5" s="23"/>
    </row>
    <row r="6" spans="1:18" ht="49.5" customHeight="1">
      <c r="A6" s="36" t="s">
        <v>21</v>
      </c>
      <c r="B6" s="36"/>
      <c r="C6" s="36"/>
      <c r="D6" s="36"/>
      <c r="E6" s="36"/>
      <c r="F6" s="36"/>
      <c r="G6" s="36"/>
      <c r="H6" s="36"/>
      <c r="I6" s="36"/>
      <c r="J6" s="36"/>
      <c r="K6" s="25"/>
      <c r="L6" s="23"/>
    </row>
    <row r="7" spans="1:18" ht="15.75">
      <c r="A7" s="36" t="s">
        <v>12</v>
      </c>
      <c r="B7" s="36"/>
      <c r="C7" s="36"/>
      <c r="D7" s="36"/>
      <c r="E7" s="36"/>
      <c r="F7" s="36"/>
      <c r="G7" s="36"/>
      <c r="H7" s="36"/>
      <c r="I7" s="36"/>
      <c r="J7" s="36"/>
      <c r="K7" s="25"/>
      <c r="L7" s="23"/>
    </row>
    <row r="8" spans="1:18" ht="15.75">
      <c r="A8" s="36" t="s">
        <v>6</v>
      </c>
      <c r="B8" s="36"/>
      <c r="C8" s="36"/>
      <c r="D8" s="36"/>
      <c r="E8" s="36"/>
      <c r="F8" s="36"/>
      <c r="G8" s="36"/>
      <c r="H8" s="36"/>
      <c r="I8" s="36"/>
      <c r="J8" s="36"/>
      <c r="K8" s="25"/>
      <c r="L8" s="23"/>
    </row>
    <row r="9" spans="1:18" ht="31.5" customHeight="1">
      <c r="A9" s="45"/>
      <c r="B9" s="45"/>
      <c r="C9" s="45"/>
      <c r="D9" s="45"/>
      <c r="E9" s="45"/>
      <c r="F9" s="45"/>
      <c r="G9" s="45"/>
      <c r="H9" s="45"/>
      <c r="I9" s="45"/>
      <c r="J9" s="45"/>
      <c r="K9" s="25"/>
      <c r="L9" s="23"/>
    </row>
    <row r="10" spans="1:18" ht="26.25" customHeight="1">
      <c r="A10" s="3" t="s">
        <v>7</v>
      </c>
      <c r="B10" s="46" t="s">
        <v>8</v>
      </c>
      <c r="C10" s="46"/>
      <c r="D10" s="46"/>
      <c r="E10" s="46"/>
      <c r="F10" s="46"/>
      <c r="G10" s="3"/>
      <c r="H10" s="3"/>
      <c r="I10" s="3"/>
      <c r="J10" s="3"/>
      <c r="K10" s="25"/>
      <c r="L10" s="23"/>
    </row>
    <row r="11" spans="1:18" ht="87.75" customHeight="1">
      <c r="A11" s="4"/>
      <c r="B11" s="36" t="s">
        <v>9</v>
      </c>
      <c r="C11" s="36"/>
      <c r="D11" s="36"/>
      <c r="E11" s="36"/>
      <c r="F11" s="36"/>
      <c r="G11" s="36"/>
      <c r="H11" s="36"/>
      <c r="I11" s="36"/>
      <c r="J11" s="36"/>
      <c r="K11" s="25"/>
      <c r="L11" s="23"/>
    </row>
    <row r="12" spans="1:18" ht="15.75">
      <c r="A12" s="4"/>
      <c r="B12" s="4"/>
      <c r="C12" s="4"/>
      <c r="D12" s="4"/>
      <c r="E12" s="4"/>
      <c r="F12" s="4"/>
      <c r="G12" s="4"/>
      <c r="H12" s="4"/>
      <c r="I12" s="4"/>
      <c r="J12" s="4"/>
      <c r="K12" s="25"/>
      <c r="L12" s="23"/>
    </row>
    <row r="13" spans="1:18" s="10" customFormat="1" ht="28.5" customHeight="1">
      <c r="A13" s="41" t="s">
        <v>2</v>
      </c>
      <c r="B13" s="41" t="s">
        <v>19</v>
      </c>
      <c r="C13" s="41" t="s">
        <v>1</v>
      </c>
      <c r="D13" s="41" t="s">
        <v>0</v>
      </c>
      <c r="E13" s="41" t="s">
        <v>10</v>
      </c>
      <c r="F13" s="41"/>
      <c r="G13" s="41"/>
      <c r="H13" s="41" t="s">
        <v>4</v>
      </c>
      <c r="I13" s="41" t="s">
        <v>18</v>
      </c>
      <c r="J13" s="41" t="s">
        <v>20</v>
      </c>
      <c r="K13" s="26"/>
      <c r="L13" s="27"/>
      <c r="M13" s="28"/>
      <c r="N13" s="28"/>
      <c r="O13" s="28"/>
      <c r="P13" s="28"/>
      <c r="Q13" s="28"/>
      <c r="R13" s="28"/>
    </row>
    <row r="14" spans="1:18" s="11" customFormat="1" ht="50.25" customHeight="1">
      <c r="A14" s="41"/>
      <c r="B14" s="41"/>
      <c r="C14" s="41"/>
      <c r="D14" s="41"/>
      <c r="E14" s="14" t="s">
        <v>14</v>
      </c>
      <c r="F14" s="14" t="s">
        <v>15</v>
      </c>
      <c r="G14" s="14" t="s">
        <v>16</v>
      </c>
      <c r="H14" s="41"/>
      <c r="I14" s="41"/>
      <c r="J14" s="41"/>
      <c r="K14" s="29"/>
      <c r="L14" s="30"/>
      <c r="M14" s="31"/>
      <c r="N14" s="31"/>
      <c r="O14" s="31"/>
      <c r="P14" s="31"/>
      <c r="Q14" s="31"/>
      <c r="R14" s="31"/>
    </row>
    <row r="15" spans="1:18" s="11" customFormat="1" ht="20.25" customHeight="1">
      <c r="A15" s="13">
        <v>1</v>
      </c>
      <c r="B15" s="19" t="s">
        <v>22</v>
      </c>
      <c r="C15" s="15" t="s">
        <v>23</v>
      </c>
      <c r="D15" s="16">
        <v>2</v>
      </c>
      <c r="E15" s="20">
        <v>187840</v>
      </c>
      <c r="F15" s="20">
        <v>199515</v>
      </c>
      <c r="G15" s="20">
        <v>149518.32</v>
      </c>
      <c r="H15" s="17">
        <f t="shared" ref="H15" si="0">ROUND(SUM(E15,F15,G15)/3,2)</f>
        <v>178957.77</v>
      </c>
      <c r="I15" s="17">
        <f t="shared" ref="I15" si="1">SQRT(VARA(E15,F15,G15))/H15*100</f>
        <v>14.615216637203879</v>
      </c>
      <c r="J15" s="18">
        <f t="shared" ref="J15" si="2">D15*H15</f>
        <v>357915.54</v>
      </c>
      <c r="K15" s="29"/>
      <c r="L15" s="30"/>
      <c r="M15" s="31"/>
      <c r="N15" s="31"/>
      <c r="O15" s="31"/>
      <c r="P15" s="31"/>
      <c r="Q15" s="31"/>
      <c r="R15" s="31"/>
    </row>
    <row r="16" spans="1:18" ht="15.75">
      <c r="A16" s="42" t="s">
        <v>3</v>
      </c>
      <c r="B16" s="43"/>
      <c r="C16" s="43"/>
      <c r="D16" s="43"/>
      <c r="E16" s="43"/>
      <c r="F16" s="43"/>
      <c r="G16" s="43"/>
      <c r="H16" s="43"/>
      <c r="I16" s="44"/>
      <c r="J16" s="9">
        <f>SUM(J15:J15)</f>
        <v>357915.54</v>
      </c>
      <c r="K16" s="25"/>
      <c r="L16" s="23"/>
    </row>
    <row r="17" spans="1:12" ht="15.75">
      <c r="A17" s="5"/>
      <c r="B17" s="5"/>
      <c r="C17" s="5"/>
      <c r="D17" s="5"/>
      <c r="E17" s="5"/>
      <c r="F17" s="5"/>
      <c r="G17" s="5"/>
      <c r="H17" s="5"/>
      <c r="I17" s="5"/>
      <c r="J17" s="6"/>
      <c r="K17" s="32"/>
      <c r="L17" s="21"/>
    </row>
    <row r="18" spans="1:12" ht="15.75">
      <c r="A18" s="7"/>
      <c r="B18" s="12" t="s">
        <v>13</v>
      </c>
      <c r="C18" s="2"/>
      <c r="D18" s="2"/>
      <c r="E18" s="2"/>
      <c r="F18" s="2"/>
      <c r="G18" s="2"/>
      <c r="H18" s="2"/>
      <c r="I18" s="2"/>
      <c r="J18" s="2"/>
      <c r="K18" s="32"/>
      <c r="L18" s="21"/>
    </row>
    <row r="19" spans="1:12" ht="15.75">
      <c r="A19" s="7"/>
      <c r="B19" s="7"/>
      <c r="C19" s="2"/>
      <c r="D19" s="2"/>
      <c r="E19" s="2"/>
      <c r="F19" s="2"/>
      <c r="G19" s="2"/>
      <c r="H19" s="2"/>
      <c r="I19" s="2"/>
      <c r="J19" s="2"/>
      <c r="K19" s="32"/>
      <c r="L19" s="21"/>
    </row>
    <row r="20" spans="1:12" ht="15.75">
      <c r="A20" s="7"/>
      <c r="B20" s="34" t="s">
        <v>24</v>
      </c>
      <c r="C20" s="40"/>
      <c r="D20" s="40"/>
      <c r="E20" s="40"/>
      <c r="F20" s="40"/>
      <c r="G20" s="40"/>
      <c r="H20" s="40"/>
      <c r="I20" s="2"/>
      <c r="J20" s="2"/>
      <c r="K20" s="32"/>
      <c r="L20" s="21"/>
    </row>
    <row r="21" spans="1:12" ht="15.75">
      <c r="A21" s="2"/>
      <c r="B21" s="2"/>
      <c r="C21" s="2"/>
      <c r="D21" s="2"/>
      <c r="E21" s="2"/>
      <c r="F21" s="2"/>
      <c r="G21" s="2"/>
      <c r="H21" s="2"/>
      <c r="I21" s="2"/>
      <c r="J21" s="2"/>
      <c r="K21" s="32"/>
      <c r="L21" s="21"/>
    </row>
    <row r="22" spans="1:12" ht="15.75">
      <c r="A22" s="2"/>
      <c r="B22" s="8"/>
      <c r="C22" s="2"/>
      <c r="D22" s="2"/>
      <c r="E22" s="2"/>
      <c r="F22" s="2"/>
      <c r="G22" s="2"/>
      <c r="H22" s="2"/>
      <c r="I22" s="2"/>
      <c r="J22" s="2"/>
      <c r="K22" s="32"/>
      <c r="L22" s="21"/>
    </row>
    <row r="23" spans="1:12" ht="15.75">
      <c r="A23" s="2"/>
      <c r="B23" s="38" t="s">
        <v>17</v>
      </c>
      <c r="C23" s="39"/>
      <c r="D23" s="2"/>
      <c r="E23" s="2"/>
      <c r="F23" s="2"/>
      <c r="G23" s="2"/>
      <c r="H23" s="2"/>
      <c r="I23" s="2"/>
      <c r="J23" s="2"/>
      <c r="K23" s="32"/>
      <c r="L23" s="21"/>
    </row>
    <row r="24" spans="1:12" ht="15.75">
      <c r="A24" s="2"/>
      <c r="B24" s="2"/>
      <c r="C24" s="2"/>
      <c r="D24" s="2"/>
      <c r="E24" s="2"/>
      <c r="F24" s="2"/>
      <c r="G24" s="2"/>
      <c r="H24" s="2"/>
      <c r="I24" s="2"/>
      <c r="J24" s="2"/>
      <c r="K24" s="32"/>
      <c r="L24" s="21"/>
    </row>
    <row r="25" spans="1:12" ht="15.75">
      <c r="A25" s="2"/>
      <c r="B25" s="2"/>
      <c r="C25" s="2"/>
      <c r="D25" s="2"/>
      <c r="E25" s="2"/>
      <c r="F25" s="2"/>
      <c r="G25" s="2"/>
      <c r="H25" s="2"/>
      <c r="I25" s="2"/>
      <c r="J25" s="2"/>
      <c r="K25" s="32"/>
      <c r="L25" s="21"/>
    </row>
    <row r="26" spans="1:12" ht="15.75">
      <c r="A26" s="2"/>
      <c r="B26" s="2"/>
      <c r="C26" s="2"/>
      <c r="D26" s="2"/>
      <c r="E26" s="2"/>
      <c r="F26" s="2"/>
      <c r="G26" s="2"/>
      <c r="H26" s="2"/>
      <c r="I26" s="2"/>
      <c r="J26" s="2"/>
      <c r="K26" s="32"/>
      <c r="L26" s="21"/>
    </row>
    <row r="27" spans="1:12" ht="15.75">
      <c r="A27" s="2"/>
      <c r="B27" s="2"/>
      <c r="C27" s="2"/>
      <c r="D27" s="2"/>
      <c r="E27" s="2"/>
      <c r="F27" s="2"/>
      <c r="G27" s="2"/>
      <c r="H27" s="2"/>
      <c r="I27" s="2"/>
      <c r="J27" s="2"/>
      <c r="K27" s="32"/>
      <c r="L27" s="21"/>
    </row>
    <row r="28" spans="1:12" ht="15.75">
      <c r="A28" s="2"/>
      <c r="B28" s="2"/>
      <c r="C28" s="2"/>
      <c r="D28" s="2"/>
      <c r="E28" s="2"/>
      <c r="F28" s="2"/>
      <c r="G28" s="2"/>
      <c r="H28" s="2"/>
      <c r="I28" s="2"/>
      <c r="J28" s="2"/>
      <c r="K28" s="32"/>
      <c r="L28" s="21"/>
    </row>
  </sheetData>
  <sheetProtection selectLockedCells="1" selectUnlockedCells="1"/>
  <mergeCells count="22">
    <mergeCell ref="A9:J9"/>
    <mergeCell ref="B10:F10"/>
    <mergeCell ref="B11:J11"/>
    <mergeCell ref="A2:J2"/>
    <mergeCell ref="A6:J6"/>
    <mergeCell ref="A7:J7"/>
    <mergeCell ref="I1:K1"/>
    <mergeCell ref="A4:J4"/>
    <mergeCell ref="A5:J5"/>
    <mergeCell ref="A3:J3"/>
    <mergeCell ref="B23:C23"/>
    <mergeCell ref="B20:H20"/>
    <mergeCell ref="H13:H14"/>
    <mergeCell ref="J13:J14"/>
    <mergeCell ref="A16:I16"/>
    <mergeCell ref="B13:B14"/>
    <mergeCell ref="A13:A14"/>
    <mergeCell ref="C13:C14"/>
    <mergeCell ref="I13:I14"/>
    <mergeCell ref="D13:D14"/>
    <mergeCell ref="E13:G13"/>
    <mergeCell ref="A8:J8"/>
  </mergeCells>
  <phoneticPr fontId="5" type="noConversion"/>
  <pageMargins left="0.25" right="0.25" top="0.75" bottom="0.75" header="0.3" footer="0.3"/>
  <pageSetup paperSize="9" scale="42" firstPageNumber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Обоснование</vt:lpstr>
      <vt:lpstr>' Обоснование'!Область_печати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А. Кононова</dc:creator>
  <cp:lastModifiedBy>Анна Рябова</cp:lastModifiedBy>
  <cp:lastPrinted>2023-05-25T00:40:05Z</cp:lastPrinted>
  <dcterms:created xsi:type="dcterms:W3CDTF">2013-01-30T02:33:10Z</dcterms:created>
  <dcterms:modified xsi:type="dcterms:W3CDTF">2026-06-02T08:49:34Z</dcterms:modified>
</cp:coreProperties>
</file>