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"/>
    </mc:Choice>
  </mc:AlternateContent>
  <bookViews>
    <workbookView xWindow="0" yWindow="0" windowWidth="15000" windowHeight="99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Лист1!$A$3:$M$8</definedName>
    <definedName name="_xlnm.Print_Area" localSheetId="0">Лист1!$A$1:$N$12</definedName>
  </definedNames>
  <calcPr calcId="162913"/>
</workbook>
</file>

<file path=xl/calcChain.xml><?xml version="1.0" encoding="utf-8"?>
<calcChain xmlns="http://schemas.openxmlformats.org/spreadsheetml/2006/main">
  <c r="H7" i="1" l="1"/>
  <c r="G7" i="1"/>
  <c r="M4" i="1"/>
  <c r="M7" i="1" s="1"/>
  <c r="F7" i="1"/>
  <c r="M5" i="1"/>
  <c r="M6" i="1"/>
  <c r="J5" i="1"/>
  <c r="J6" i="1"/>
  <c r="I5" i="1"/>
  <c r="I6" i="1"/>
  <c r="J4" i="1"/>
  <c r="K4" i="1" s="1"/>
  <c r="I4" i="1"/>
  <c r="K6" i="1" l="1"/>
  <c r="K5" i="1"/>
  <c r="I9" i="1"/>
</calcChain>
</file>

<file path=xl/sharedStrings.xml><?xml version="1.0" encoding="utf-8"?>
<sst xmlns="http://schemas.openxmlformats.org/spreadsheetml/2006/main" count="34" uniqueCount="33">
  <si>
    <t>№</t>
  </si>
  <si>
    <t>Кол-во</t>
  </si>
  <si>
    <t>Среднее квадратичное отклонение</t>
  </si>
  <si>
    <t>рублей</t>
  </si>
  <si>
    <t>Н(М)ЦК, ЦКЕП контракта с учетом округления цены за единицу (руб.)</t>
  </si>
  <si>
    <t>Оценка однородности совокупности значений выявленных цен, используемых в расчете Н(М)ЦК</t>
  </si>
  <si>
    <t>ФИО</t>
  </si>
  <si>
    <t>Рассчет Н(М)ЦК произвел: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</si>
  <si>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</si>
  <si>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</si>
  <si>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(не должен превышать 33%)</t>
    </r>
  </si>
  <si>
    <t>Ценовые предложения</t>
  </si>
  <si>
    <t>Ед.изм.</t>
  </si>
  <si>
    <t>В результате расчетов начальная максимальная цена контракта составляет:</t>
  </si>
  <si>
    <t xml:space="preserve">КП № 1 </t>
  </si>
  <si>
    <t>КП № 2</t>
  </si>
  <si>
    <t xml:space="preserve">КП № 3 </t>
  </si>
  <si>
    <t>Наименьшее ценовое предложение</t>
  </si>
  <si>
    <t>ОКПД2</t>
  </si>
  <si>
    <t>Фалеев Д.И.</t>
  </si>
  <si>
    <t>45.20.21.112 </t>
  </si>
  <si>
    <t>Марка автомобиля</t>
  </si>
  <si>
    <t>Существенные условия исполнения контракта</t>
  </si>
  <si>
    <t xml:space="preserve">Обоснование начальной (максимальной) цены контракта (Н(М)ЦК) на оказание услуг по ремонту автотранспортных средств
</t>
  </si>
  <si>
    <t>2</t>
  </si>
  <si>
    <t>3</t>
  </si>
  <si>
    <t>шт.</t>
  </si>
  <si>
    <t>итого по ценовым предложениям</t>
  </si>
  <si>
    <t>Замена основного бензобака</t>
  </si>
  <si>
    <t>Замена прокладки бензобака</t>
  </si>
  <si>
    <t>Замена крепления основного бензобака</t>
  </si>
  <si>
    <t>к-т.</t>
  </si>
  <si>
    <t>УАЗ-390995 (АМ-01) (VIN X89199010DNFC4002)2013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</si>
</sst>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#,##0.00\ _₽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PT Astra Serif"/>
      <family val="1"/>
      <charset val="204"/>
    </font>
    <font>
      <u/>
      <sz val="10"/>
      <color theme="10"/>
      <name val="Arial Cyr"/>
      <charset val="204"/>
    </font>
    <font>
      <b/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2" borderId="0" applyNumberFormat="0" applyBorder="0" applyAlignment="0" applyProtection="0"/>
    <xf numFmtId="0" fontId="3" fillId="5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30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3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57">
    <xf numFmtId="0" fontId="0" fillId="0" borderId="0" xfId="0"/>
    <xf numFmtId="0" fontId="24" fillId="0" borderId="0" xfId="37" applyFont="1" applyBorder="1" applyAlignment="1">
      <alignment vertical="center"/>
    </xf>
    <xf numFmtId="2" fontId="24" fillId="0" borderId="0" xfId="37" applyNumberFormat="1" applyFont="1" applyBorder="1" applyAlignment="1">
      <alignment vertical="center"/>
    </xf>
    <xf numFmtId="0" fontId="25" fillId="0" borderId="0" xfId="37" applyFont="1"/>
    <xf numFmtId="0" fontId="25" fillId="0" borderId="0" xfId="37" applyFont="1" applyAlignment="1" applyProtection="1">
      <alignment horizontal="left" vertical="top" wrapText="1"/>
      <protection locked="0"/>
    </xf>
    <xf numFmtId="0" fontId="25" fillId="0" borderId="0" xfId="37" applyFont="1" applyAlignment="1" applyProtection="1">
      <alignment wrapText="1"/>
      <protection locked="0"/>
    </xf>
    <xf numFmtId="0" fontId="23" fillId="0" borderId="0" xfId="37" applyFont="1" applyFill="1" applyAlignment="1" applyProtection="1">
      <alignment vertical="center"/>
      <protection locked="0"/>
    </xf>
    <xf numFmtId="0" fontId="25" fillId="0" borderId="0" xfId="37" applyFont="1" applyAlignment="1" applyProtection="1">
      <alignment horizontal="center" wrapText="1"/>
      <protection locked="0"/>
    </xf>
    <xf numFmtId="164" fontId="22" fillId="0" borderId="10" xfId="0" applyNumberFormat="1" applyFont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8" fillId="0" borderId="0" xfId="37" applyFont="1" applyBorder="1" applyAlignment="1">
      <alignment vertical="center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37" applyFont="1" applyBorder="1" applyAlignment="1"/>
    <xf numFmtId="0" fontId="19" fillId="0" borderId="0" xfId="37" applyFont="1" applyBorder="1" applyAlignment="1"/>
    <xf numFmtId="0" fontId="25" fillId="0" borderId="0" xfId="37" applyFont="1" applyBorder="1"/>
    <xf numFmtId="0" fontId="22" fillId="0" borderId="0" xfId="37" applyFont="1" applyBorder="1"/>
    <xf numFmtId="0" fontId="22" fillId="0" borderId="0" xfId="37" applyFont="1" applyBorder="1" applyAlignment="1">
      <alignment horizontal="center"/>
    </xf>
    <xf numFmtId="0" fontId="25" fillId="0" borderId="0" xfId="37" applyFont="1" applyBorder="1" applyAlignment="1" applyProtection="1">
      <alignment wrapText="1"/>
      <protection locked="0"/>
    </xf>
    <xf numFmtId="0" fontId="23" fillId="0" borderId="0" xfId="37" applyFont="1" applyFill="1" applyBorder="1" applyAlignment="1" applyProtection="1">
      <alignment vertical="center"/>
      <protection locked="0"/>
    </xf>
    <xf numFmtId="0" fontId="26" fillId="0" borderId="0" xfId="37" applyFont="1" applyBorder="1" applyAlignment="1" applyProtection="1">
      <alignment horizontal="center" wrapText="1"/>
      <protection locked="0"/>
    </xf>
    <xf numFmtId="0" fontId="26" fillId="0" borderId="0" xfId="37" applyFont="1" applyBorder="1" applyAlignment="1" applyProtection="1">
      <alignment wrapText="1"/>
      <protection locked="0"/>
    </xf>
    <xf numFmtId="4" fontId="26" fillId="0" borderId="0" xfId="37" applyNumberFormat="1" applyFont="1" applyBorder="1" applyAlignment="1">
      <alignment horizontal="center" vertical="top"/>
    </xf>
    <xf numFmtId="0" fontId="0" fillId="0" borderId="10" xfId="0" applyBorder="1"/>
    <xf numFmtId="4" fontId="18" fillId="0" borderId="0" xfId="37" applyNumberFormat="1" applyFont="1" applyFill="1" applyBorder="1" applyAlignment="1">
      <alignment horizontal="center" vertical="center"/>
    </xf>
    <xf numFmtId="14" fontId="25" fillId="0" borderId="0" xfId="37" applyNumberFormat="1" applyFont="1" applyBorder="1"/>
    <xf numFmtId="166" fontId="19" fillId="0" borderId="10" xfId="37" applyNumberFormat="1" applyFont="1" applyFill="1" applyBorder="1" applyAlignment="1">
      <alignment horizontal="center" vertical="center" wrapText="1"/>
    </xf>
    <xf numFmtId="166" fontId="27" fillId="0" borderId="10" xfId="0" applyNumberFormat="1" applyFont="1" applyBorder="1" applyAlignment="1">
      <alignment horizontal="center" vertical="center" wrapText="1"/>
    </xf>
    <xf numFmtId="166" fontId="25" fillId="0" borderId="0" xfId="37" applyNumberFormat="1" applyFont="1" applyBorder="1"/>
    <xf numFmtId="166" fontId="25" fillId="0" borderId="0" xfId="37" applyNumberFormat="1" applyFont="1"/>
    <xf numFmtId="166" fontId="0" fillId="0" borderId="0" xfId="0" applyNumberFormat="1"/>
    <xf numFmtId="0" fontId="19" fillId="0" borderId="10" xfId="37" applyFont="1" applyFill="1" applyBorder="1" applyAlignment="1">
      <alignment horizontal="center" vertical="center" wrapText="1"/>
    </xf>
    <xf numFmtId="49" fontId="19" fillId="0" borderId="10" xfId="37" applyNumberFormat="1" applyFont="1" applyFill="1" applyBorder="1" applyAlignment="1">
      <alignment horizontal="center" vertical="center" wrapText="1"/>
    </xf>
    <xf numFmtId="0" fontId="31" fillId="0" borderId="10" xfId="28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37" applyFont="1" applyBorder="1" applyAlignment="1" applyProtection="1">
      <alignment horizontal="left" vertical="top" wrapText="1"/>
      <protection locked="0"/>
    </xf>
    <xf numFmtId="0" fontId="19" fillId="0" borderId="10" xfId="37" applyFont="1" applyFill="1" applyBorder="1" applyAlignment="1">
      <alignment horizontal="center" vertical="center" wrapText="1"/>
    </xf>
    <xf numFmtId="2" fontId="19" fillId="0" borderId="10" xfId="37" applyNumberFormat="1" applyFont="1" applyFill="1" applyBorder="1" applyAlignment="1">
      <alignment horizontal="center" vertical="top" wrapText="1"/>
    </xf>
    <xf numFmtId="0" fontId="19" fillId="0" borderId="10" xfId="37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18" fillId="0" borderId="11" xfId="37" applyFont="1" applyFill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18" fillId="0" borderId="0" xfId="37" applyFont="1" applyBorder="1" applyAlignment="1">
      <alignment horizontal="left" vertical="center" wrapText="1"/>
    </xf>
    <xf numFmtId="0" fontId="22" fillId="0" borderId="0" xfId="37" applyFont="1" applyBorder="1" applyAlignment="1">
      <alignment horizontal="left" vertical="center" wrapText="1"/>
    </xf>
    <xf numFmtId="0" fontId="19" fillId="0" borderId="10" xfId="37" applyFont="1" applyBorder="1" applyAlignment="1">
      <alignment horizontal="center" vertical="top" wrapText="1"/>
    </xf>
    <xf numFmtId="0" fontId="22" fillId="0" borderId="10" xfId="37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4" fontId="19" fillId="0" borderId="12" xfId="37" applyNumberFormat="1" applyFont="1" applyFill="1" applyBorder="1" applyAlignment="1">
      <alignment horizontal="center" vertical="center" wrapText="1"/>
    </xf>
    <xf numFmtId="4" fontId="19" fillId="0" borderId="14" xfId="37" applyNumberFormat="1" applyFont="1" applyFill="1" applyBorder="1" applyAlignment="1">
      <alignment horizontal="center" vertical="center" wrapText="1"/>
    </xf>
    <xf numFmtId="166" fontId="27" fillId="24" borderId="10" xfId="0" applyNumberFormat="1" applyFont="1" applyFill="1" applyBorder="1" applyAlignment="1">
      <alignment horizontal="center" vertical="center" wrapText="1"/>
    </xf>
  </cellXfs>
  <cellStyles count="4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2</xdr:row>
      <xdr:rowOff>1162050</xdr:rowOff>
    </xdr:from>
    <xdr:to>
      <xdr:col>11</xdr:col>
      <xdr:colOff>0</xdr:colOff>
      <xdr:row>2</xdr:row>
      <xdr:rowOff>1419225</xdr:rowOff>
    </xdr:to>
    <xdr:pic>
      <xdr:nvPicPr>
        <xdr:cNvPr id="8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20725" y="2733675"/>
          <a:ext cx="10191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704850</xdr:rowOff>
    </xdr:from>
    <xdr:to>
      <xdr:col>10</xdr:col>
      <xdr:colOff>0</xdr:colOff>
      <xdr:row>2</xdr:row>
      <xdr:rowOff>1028700</xdr:rowOff>
    </xdr:to>
    <xdr:pic>
      <xdr:nvPicPr>
        <xdr:cNvPr id="8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468225" y="2276475"/>
          <a:ext cx="914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BreakPreview" zoomScaleSheetLayoutView="100" workbookViewId="0">
      <selection activeCell="A8" sqref="A8:L8"/>
    </sheetView>
  </sheetViews>
  <sheetFormatPr defaultRowHeight="12.75" x14ac:dyDescent="0.2"/>
  <cols>
    <col min="1" max="1" width="6.28515625" customWidth="1"/>
    <col min="2" max="2" width="18.42578125" customWidth="1"/>
    <col min="3" max="3" width="81" customWidth="1"/>
    <col min="6" max="6" width="15" style="32" customWidth="1"/>
    <col min="7" max="7" width="15" customWidth="1"/>
    <col min="8" max="8" width="15.85546875" customWidth="1"/>
    <col min="9" max="9" width="16.85546875" customWidth="1"/>
    <col min="10" max="10" width="14" customWidth="1"/>
    <col min="11" max="11" width="15.85546875" customWidth="1"/>
    <col min="12" max="12" width="13.7109375" customWidth="1"/>
    <col min="13" max="13" width="11.7109375" customWidth="1"/>
    <col min="14" max="14" width="15" customWidth="1"/>
  </cols>
  <sheetData>
    <row r="1" spans="1:14" ht="38.25" customHeight="1" x14ac:dyDescent="0.2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85.5" customHeight="1" x14ac:dyDescent="0.2">
      <c r="A2" s="39" t="s">
        <v>0</v>
      </c>
      <c r="B2" s="39" t="s">
        <v>21</v>
      </c>
      <c r="C2" s="39" t="s">
        <v>22</v>
      </c>
      <c r="D2" s="39" t="s">
        <v>12</v>
      </c>
      <c r="E2" s="39" t="s">
        <v>1</v>
      </c>
      <c r="F2" s="41" t="s">
        <v>11</v>
      </c>
      <c r="G2" s="41"/>
      <c r="H2" s="41"/>
      <c r="I2" s="40" t="s">
        <v>5</v>
      </c>
      <c r="J2" s="40"/>
      <c r="K2" s="40"/>
      <c r="L2" s="49"/>
      <c r="M2" s="49"/>
      <c r="N2" s="46" t="s">
        <v>18</v>
      </c>
    </row>
    <row r="3" spans="1:14" ht="121.5" customHeight="1" x14ac:dyDescent="0.2">
      <c r="A3" s="39"/>
      <c r="B3" s="39"/>
      <c r="C3" s="39"/>
      <c r="D3" s="39"/>
      <c r="E3" s="39"/>
      <c r="F3" s="28" t="s">
        <v>14</v>
      </c>
      <c r="G3" s="35" t="s">
        <v>15</v>
      </c>
      <c r="H3" s="35" t="s">
        <v>16</v>
      </c>
      <c r="I3" s="12" t="s">
        <v>8</v>
      </c>
      <c r="J3" s="12" t="s">
        <v>2</v>
      </c>
      <c r="K3" s="13" t="s">
        <v>10</v>
      </c>
      <c r="L3" s="12" t="s">
        <v>17</v>
      </c>
      <c r="M3" s="12" t="s">
        <v>4</v>
      </c>
      <c r="N3" s="46"/>
    </row>
    <row r="4" spans="1:14" ht="42" customHeight="1" x14ac:dyDescent="0.2">
      <c r="A4" s="33">
        <v>1</v>
      </c>
      <c r="B4" s="39" t="s">
        <v>32</v>
      </c>
      <c r="C4" s="36" t="s">
        <v>28</v>
      </c>
      <c r="D4" s="37" t="s">
        <v>26</v>
      </c>
      <c r="E4" s="14">
        <v>1</v>
      </c>
      <c r="F4" s="29">
        <v>18900</v>
      </c>
      <c r="G4" s="29">
        <v>21000</v>
      </c>
      <c r="H4" s="56">
        <v>19000</v>
      </c>
      <c r="I4" s="8">
        <f>SUM(F4+G4+H4)/3</f>
        <v>19633.333333333332</v>
      </c>
      <c r="J4" s="9">
        <f>STDEV(F4,G4,H4)</f>
        <v>1184.6237095944573</v>
      </c>
      <c r="K4" s="9">
        <f>J4/I4*100</f>
        <v>6.0337370607527543</v>
      </c>
      <c r="L4" s="29">
        <v>19000</v>
      </c>
      <c r="M4" s="10">
        <f>L4*E4</f>
        <v>19000</v>
      </c>
      <c r="N4" s="51" t="s">
        <v>20</v>
      </c>
    </row>
    <row r="5" spans="1:14" ht="31.5" customHeight="1" x14ac:dyDescent="0.2">
      <c r="A5" s="34" t="s">
        <v>24</v>
      </c>
      <c r="B5" s="39"/>
      <c r="C5" s="36" t="s">
        <v>29</v>
      </c>
      <c r="D5" s="37" t="s">
        <v>26</v>
      </c>
      <c r="E5" s="14">
        <v>1</v>
      </c>
      <c r="F5" s="29">
        <v>300</v>
      </c>
      <c r="G5" s="29">
        <v>300</v>
      </c>
      <c r="H5" s="56">
        <v>200</v>
      </c>
      <c r="I5" s="8">
        <f>SUM(F5+G5+H5)/3</f>
        <v>266.66666666666669</v>
      </c>
      <c r="J5" s="9">
        <f>STDEV(F5,G5,H5)</f>
        <v>57.735026918962532</v>
      </c>
      <c r="K5" s="9">
        <f>J5/I5*100</f>
        <v>21.650635094610948</v>
      </c>
      <c r="L5" s="29">
        <v>200</v>
      </c>
      <c r="M5" s="10">
        <f>L5*E5</f>
        <v>200</v>
      </c>
      <c r="N5" s="52"/>
    </row>
    <row r="6" spans="1:14" ht="31.5" customHeight="1" x14ac:dyDescent="0.2">
      <c r="A6" s="34" t="s">
        <v>25</v>
      </c>
      <c r="B6" s="39"/>
      <c r="C6" s="36" t="s">
        <v>30</v>
      </c>
      <c r="D6" s="14" t="s">
        <v>31</v>
      </c>
      <c r="E6" s="14">
        <v>1</v>
      </c>
      <c r="F6" s="56">
        <v>2600</v>
      </c>
      <c r="G6" s="29">
        <v>2000</v>
      </c>
      <c r="H6" s="56">
        <v>1500</v>
      </c>
      <c r="I6" s="8">
        <f>SUM(F6+G6+H6)/3</f>
        <v>2033.3333333333333</v>
      </c>
      <c r="J6" s="9">
        <f>STDEV(F6,G6,H6)</f>
        <v>550.75705472860989</v>
      </c>
      <c r="K6" s="9">
        <f>J6/I6*100</f>
        <v>27.086412527636554</v>
      </c>
      <c r="L6" s="29">
        <v>1500</v>
      </c>
      <c r="M6" s="10">
        <f>L6*E6</f>
        <v>1500</v>
      </c>
      <c r="N6" s="52"/>
    </row>
    <row r="7" spans="1:14" ht="31.5" customHeight="1" x14ac:dyDescent="0.25">
      <c r="A7" s="42" t="s">
        <v>27</v>
      </c>
      <c r="B7" s="43"/>
      <c r="C7" s="44"/>
      <c r="D7" s="14"/>
      <c r="E7" s="14"/>
      <c r="F7" s="29">
        <f>E4*F4+E5*F5+E6*F6</f>
        <v>21800</v>
      </c>
      <c r="G7" s="29">
        <f>E4*G4+E5*G5+E6*G6</f>
        <v>23300</v>
      </c>
      <c r="H7" s="56">
        <f>E4*H4+E5*H5+E6*H6</f>
        <v>20700</v>
      </c>
      <c r="I7" s="8"/>
      <c r="J7" s="9"/>
      <c r="K7" s="9"/>
      <c r="L7" s="29"/>
      <c r="M7" s="54">
        <f>M4+M5+M6</f>
        <v>20700</v>
      </c>
      <c r="N7" s="53"/>
    </row>
    <row r="8" spans="1:14" ht="45" customHeight="1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5"/>
      <c r="N8" s="25"/>
    </row>
    <row r="9" spans="1:14" ht="25.5" customHeight="1" x14ac:dyDescent="0.2">
      <c r="A9" s="47" t="s">
        <v>13</v>
      </c>
      <c r="B9" s="47"/>
      <c r="C9" s="47"/>
      <c r="D9" s="47"/>
      <c r="E9" s="47"/>
      <c r="F9" s="47"/>
      <c r="G9" s="47"/>
      <c r="H9" s="47"/>
      <c r="I9" s="26">
        <f>M7</f>
        <v>20700</v>
      </c>
      <c r="J9" s="11" t="s">
        <v>3</v>
      </c>
      <c r="K9" s="1"/>
      <c r="L9" s="1"/>
      <c r="M9" s="2"/>
    </row>
    <row r="10" spans="1:14" ht="39.75" customHeight="1" x14ac:dyDescent="0.2">
      <c r="A10" s="48" t="s">
        <v>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4" ht="15.75" x14ac:dyDescent="0.25">
      <c r="A11" s="15" t="s">
        <v>7</v>
      </c>
      <c r="B11" s="15"/>
      <c r="C11" s="16"/>
      <c r="D11" s="17"/>
      <c r="E11" s="17"/>
      <c r="F11" s="30"/>
      <c r="G11" s="17"/>
      <c r="H11" s="17"/>
      <c r="I11" s="19" t="s">
        <v>19</v>
      </c>
      <c r="J11" s="27">
        <v>46224</v>
      </c>
      <c r="K11" s="17"/>
      <c r="L11" s="18"/>
      <c r="M11" s="18"/>
    </row>
    <row r="12" spans="1:14" ht="15.75" x14ac:dyDescent="0.25">
      <c r="A12" s="38"/>
      <c r="B12" s="38"/>
      <c r="C12" s="38"/>
      <c r="D12" s="38"/>
      <c r="E12" s="17"/>
      <c r="F12" s="30"/>
      <c r="G12" s="17"/>
      <c r="H12" s="20"/>
      <c r="I12" s="22" t="s">
        <v>6</v>
      </c>
      <c r="J12" s="23"/>
      <c r="K12" s="23"/>
      <c r="L12" s="24"/>
      <c r="M12" s="21"/>
    </row>
    <row r="13" spans="1:14" ht="15.75" x14ac:dyDescent="0.25">
      <c r="A13" s="4"/>
      <c r="B13" s="4"/>
      <c r="C13" s="4"/>
      <c r="D13" s="4"/>
      <c r="E13" s="3"/>
      <c r="F13" s="31"/>
      <c r="G13" s="3"/>
      <c r="H13" s="5"/>
      <c r="I13" s="7"/>
      <c r="J13" s="7"/>
      <c r="K13" s="7"/>
      <c r="L13" s="6"/>
      <c r="M13" s="6"/>
    </row>
  </sheetData>
  <autoFilter ref="A3:M8"/>
  <mergeCells count="18">
    <mergeCell ref="A1:N1"/>
    <mergeCell ref="N2:N3"/>
    <mergeCell ref="A9:H9"/>
    <mergeCell ref="A10:M10"/>
    <mergeCell ref="L2:M2"/>
    <mergeCell ref="A8:L8"/>
    <mergeCell ref="N4:N7"/>
    <mergeCell ref="M7:M8"/>
    <mergeCell ref="A12:D12"/>
    <mergeCell ref="A2:A3"/>
    <mergeCell ref="I2:K2"/>
    <mergeCell ref="C2:C3"/>
    <mergeCell ref="D2:D3"/>
    <mergeCell ref="E2:E3"/>
    <mergeCell ref="F2:H2"/>
    <mergeCell ref="B2:B3"/>
    <mergeCell ref="B4:B6"/>
    <mergeCell ref="A7:C7"/>
  </mergeCells>
  <phoneticPr fontId="0" type="noConversion"/>
  <pageMargins left="0.75" right="0.75" top="1" bottom="1" header="0.5" footer="0.5"/>
  <pageSetup paperSize="9" scale="5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Рымар</dc:creator>
  <cp:lastModifiedBy>Пользователь Windows</cp:lastModifiedBy>
  <cp:lastPrinted>2026-07-24T08:05:08Z</cp:lastPrinted>
  <dcterms:created xsi:type="dcterms:W3CDTF">2014-02-25T09:55:50Z</dcterms:created>
  <dcterms:modified xsi:type="dcterms:W3CDTF">2026-07-24T08:05:16Z</dcterms:modified>
</cp:coreProperties>
</file>