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3" r:id="rId1"/>
  </sheets>
  <definedNames>
    <definedName name="_xlnm.Print_Area" localSheetId="0">Лист1!$A$1:$M$21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3" l="1"/>
  <c r="J16" i="3" l="1"/>
  <c r="I16" i="3"/>
  <c r="M16" i="3"/>
  <c r="K16" i="3" l="1"/>
  <c r="L16" i="3" s="1"/>
</calcChain>
</file>

<file path=xl/sharedStrings.xml><?xml version="1.0" encoding="utf-8"?>
<sst xmlns="http://schemas.openxmlformats.org/spreadsheetml/2006/main" count="30" uniqueCount="28">
  <si>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</si>
  <si>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</si>
  <si>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</si>
  <si>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</si>
  <si>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</si>
  <si>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</si>
  <si>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</si>
  <si>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</si>
  <si>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</si>
  <si>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</si>
  <si>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</si>
  <si>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Средн. арифм.</t>
  </si>
  <si>
    <t>2. Источник информации о цене товара – коммерческие предложения.</t>
  </si>
  <si>
    <t>3. В соответствии с требованиями Приказа Минэкономразвития России от 02.10.2013г.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 рассчитывался коэффициент вариации цен, указанных в коммерческих предложениях.</t>
  </si>
  <si>
    <t>1. Начальная (максимальная) цена договора определена методом сопоставимых рыночных цен (анализ рынка).</t>
  </si>
  <si>
    <t>Начальная (максимальная) цена договора*</t>
  </si>
  <si>
    <t>Поставщик №1</t>
  </si>
  <si>
    <t>Поставщик №2</t>
  </si>
  <si>
    <t>Поставщик №3</t>
  </si>
  <si>
    <t>Обоснование начальной (максимальной) цены контракта</t>
  </si>
  <si>
    <t>Должностное лицо ответственное за обоснование НМЦК:</t>
  </si>
  <si>
    <t>Тел.: 8(4162)201611</t>
  </si>
  <si>
    <t>4. Начальная (максимальная) цена единиц услуг определена как минимальное значение из предложенных цен.</t>
  </si>
  <si>
    <t>Старший инженер отдела эксплуатации, ремонта зданий, сооружений и развития инфраструктуры УМТО ГУ МЧС России по Амурской области л-т в/с</t>
  </si>
  <si>
    <t>Слесаренко А.А.</t>
  </si>
  <si>
    <t>на оказание услуг по промывке, опрессовке и гидравлическим испытаниям системы отопления для объектов Главного управления МЧС России по Амурской области</t>
  </si>
  <si>
    <t>Оказание услуг по промывке, опрессовке и гидравлическим испытаниям системы отопления для объектов Главного управления МЧС России по Амурской области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</si>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</sst>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0" xfId="0" applyNumberFormat="1" applyFont="1"/>
    <xf numFmtId="0" fontId="3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0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9" fillId="0" borderId="0" xfId="0" applyFont="1" applyAlignment="1">
      <alignment horizontal="center" vertical="top" wrapText="1"/>
    </xf>
  </cellXfs>
  <cellStyles count="1">
    <cellStyle name="Обычный" xfId="0" builtinId="0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view="pageBreakPreview" zoomScaleNormal="100" zoomScaleSheetLayoutView="100" workbookViewId="0">
      <selection activeCell="B3" sqref="B3"/>
    </sheetView>
  </sheetViews>
  <sheetFormatPr defaultRowHeight="15" x14ac:dyDescent="0.25"/>
  <cols>
    <col min="1" max="1" width="5.85546875" customWidth="1"/>
    <col min="2" max="2" width="21.5703125" customWidth="1"/>
    <col min="3" max="3" width="7.42578125" customWidth="1"/>
    <col min="4" max="4" width="10.140625" customWidth="1"/>
    <col min="5" max="5" width="13.140625" bestFit="1" customWidth="1"/>
    <col min="6" max="6" width="13.42578125" bestFit="1" customWidth="1"/>
    <col min="7" max="7" width="13.140625" bestFit="1" customWidth="1"/>
    <col min="8" max="8" width="10.28515625" customWidth="1"/>
    <col min="9" max="9" width="6.42578125" customWidth="1"/>
    <col min="10" max="10" width="9.85546875" customWidth="1"/>
    <col min="11" max="11" width="10" bestFit="1" customWidth="1"/>
    <col min="12" max="12" width="14.7109375" bestFit="1" customWidth="1"/>
    <col min="13" max="13" width="12.5703125" bestFit="1" customWidth="1"/>
    <col min="17" max="17" width="12.7109375" style="10" bestFit="1" customWidth="1"/>
  </cols>
  <sheetData>
    <row r="1" spans="1:17" s="2" customFormat="1" x14ac:dyDescent="0.25">
      <c r="Q1" s="14"/>
    </row>
    <row r="2" spans="1:17" s="2" customFormat="1" x14ac:dyDescent="0.25">
      <c r="Q2" s="14"/>
    </row>
    <row r="4" spans="1:17" ht="15" customHeight="1" x14ac:dyDescent="0.25">
      <c r="A4" s="39" t="s">
        <v>19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7" x14ac:dyDescent="0.25">
      <c r="A5" s="40" t="s">
        <v>25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7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7" ht="15" customHeight="1" x14ac:dyDescent="0.25">
      <c r="A8" s="38" t="s">
        <v>14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9" spans="1:17" ht="15" customHeight="1" x14ac:dyDescent="0.25">
      <c r="A9" s="38" t="s">
        <v>12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</row>
    <row r="10" spans="1:17" ht="44.25" customHeight="1" x14ac:dyDescent="0.25">
      <c r="A10" s="38" t="s">
        <v>13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</row>
    <row r="11" spans="1:17" ht="15" customHeight="1" x14ac:dyDescent="0.25">
      <c r="A11" s="38" t="s">
        <v>22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</row>
    <row r="13" spans="1:17" ht="33" customHeight="1" x14ac:dyDescent="0.25">
      <c r="A13" s="35" t="s">
        <v>15</v>
      </c>
      <c r="B13" s="35"/>
      <c r="C13" s="36">
        <v>367000</v>
      </c>
      <c r="D13" s="37"/>
      <c r="E13" s="3"/>
      <c r="F13" s="3"/>
      <c r="G13" s="3"/>
      <c r="H13" s="3"/>
      <c r="I13" s="4"/>
      <c r="J13" s="4"/>
      <c r="K13" s="13"/>
      <c r="L13" s="13"/>
      <c r="M13" s="5"/>
    </row>
    <row r="14" spans="1:17" ht="47.25" customHeight="1" x14ac:dyDescent="0.25">
      <c r="A14" s="30" t="s">
        <v>0</v>
      </c>
      <c r="B14" s="30" t="s">
        <v>1</v>
      </c>
      <c r="C14" s="30" t="s">
        <v>2</v>
      </c>
      <c r="D14" s="30"/>
      <c r="E14" s="6" t="s">
        <v>16</v>
      </c>
      <c r="F14" s="6" t="s">
        <v>17</v>
      </c>
      <c r="G14" s="6" t="s">
        <v>18</v>
      </c>
      <c r="H14" s="31" t="s">
        <v>11</v>
      </c>
      <c r="I14" s="30" t="s">
        <v>8</v>
      </c>
      <c r="J14" s="30" t="s">
        <v>9</v>
      </c>
      <c r="K14" s="30" t="s">
        <v>10</v>
      </c>
      <c r="L14" s="30" t="s">
        <v>6</v>
      </c>
      <c r="M14" s="31" t="s">
        <v>7</v>
      </c>
    </row>
    <row r="15" spans="1:17" ht="25.5" customHeight="1" x14ac:dyDescent="0.25">
      <c r="A15" s="30"/>
      <c r="B15" s="30"/>
      <c r="C15" s="11" t="s">
        <v>3</v>
      </c>
      <c r="D15" s="11" t="s">
        <v>4</v>
      </c>
      <c r="E15" s="12" t="s">
        <v>5</v>
      </c>
      <c r="F15" s="12" t="s">
        <v>5</v>
      </c>
      <c r="G15" s="12" t="s">
        <v>5</v>
      </c>
      <c r="H15" s="31"/>
      <c r="I15" s="30"/>
      <c r="J15" s="30"/>
      <c r="K15" s="30"/>
      <c r="L15" s="30"/>
      <c r="M15" s="31"/>
    </row>
    <row r="16" spans="1:17" ht="123" customHeight="1" x14ac:dyDescent="0.25">
      <c r="A16" s="11">
        <v>1</v>
      </c>
      <c r="B16" s="8" t="s">
        <v>26</v>
      </c>
      <c r="C16" s="7" t="s">
        <v>27</v>
      </c>
      <c r="D16" s="28">
        <v>1</v>
      </c>
      <c r="E16" s="9">
        <v>367000</v>
      </c>
      <c r="F16" s="9">
        <v>381120</v>
      </c>
      <c r="G16" s="9">
        <v>369210</v>
      </c>
      <c r="H16" s="12">
        <f>ROUND(AVERAGE(E16,F16,G16),2)</f>
        <v>372443.33</v>
      </c>
      <c r="I16" s="11">
        <f t="shared" ref="I16" si="0">COUNT(E16:G16)</f>
        <v>3</v>
      </c>
      <c r="J16" s="11">
        <f t="shared" ref="J16" si="1">STDEV(E16,F16,G16)</f>
        <v>7595.0268816728576</v>
      </c>
      <c r="K16" s="11">
        <f t="shared" ref="K16" si="2">J16/H16*100</f>
        <v>2.0392436298088241</v>
      </c>
      <c r="L16" s="11" t="str">
        <f t="shared" ref="L16" si="3">IF(K16&lt;33,"ОДНОРОДНЫЕ","НЕОДНОРОДНЫЕ")</f>
        <v>ОДНОРОДНЫЕ</v>
      </c>
      <c r="M16" s="5">
        <f t="shared" ref="M16" si="4">D16*H16</f>
        <v>372443.33</v>
      </c>
    </row>
    <row r="17" spans="1:17" ht="2.25" customHeight="1" x14ac:dyDescent="0.25">
      <c r="A17" s="16"/>
      <c r="B17" s="17"/>
      <c r="C17" s="18"/>
      <c r="D17" s="19"/>
      <c r="E17" s="20"/>
      <c r="F17" s="20"/>
      <c r="G17" s="20"/>
      <c r="H17" s="21"/>
      <c r="I17" s="16"/>
      <c r="J17" s="16"/>
      <c r="K17" s="16"/>
      <c r="L17" s="16"/>
      <c r="M17" s="22"/>
    </row>
    <row r="18" spans="1:17" ht="12.75" customHeight="1" x14ac:dyDescent="0.25">
      <c r="A18" s="16"/>
      <c r="B18" s="33" t="s">
        <v>20</v>
      </c>
      <c r="C18" s="33"/>
      <c r="D18" s="33"/>
      <c r="E18" s="33"/>
      <c r="F18" s="33"/>
      <c r="G18" s="20"/>
      <c r="H18" s="21"/>
      <c r="I18" s="16"/>
      <c r="J18" s="16"/>
      <c r="K18" s="16"/>
      <c r="L18" s="16"/>
      <c r="M18" s="22"/>
    </row>
    <row r="19" spans="1:17" ht="8.25" customHeight="1" x14ac:dyDescent="0.25">
      <c r="A19" s="16"/>
      <c r="B19" s="23"/>
      <c r="C19" s="24"/>
      <c r="D19" s="25"/>
      <c r="E19" s="20"/>
      <c r="F19" s="20"/>
      <c r="G19" s="20"/>
      <c r="H19" s="21"/>
      <c r="I19" s="16"/>
      <c r="J19" s="16"/>
      <c r="K19" s="16"/>
      <c r="L19" s="16"/>
      <c r="M19" s="22"/>
    </row>
    <row r="20" spans="1:17" ht="90" customHeight="1" x14ac:dyDescent="0.25">
      <c r="A20" s="16"/>
      <c r="B20" s="26" t="s">
        <v>23</v>
      </c>
      <c r="C20" s="24"/>
      <c r="D20" s="24"/>
      <c r="E20" s="24"/>
      <c r="F20" s="24"/>
      <c r="G20" s="24"/>
      <c r="H20" s="27"/>
      <c r="I20" s="24"/>
      <c r="J20" s="34" t="s">
        <v>24</v>
      </c>
      <c r="K20" s="34"/>
      <c r="L20" s="34"/>
      <c r="M20" s="22"/>
    </row>
    <row r="21" spans="1:17" ht="21.75" customHeight="1" x14ac:dyDescent="0.25">
      <c r="A21" s="16"/>
      <c r="B21" s="26" t="s">
        <v>21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2"/>
    </row>
    <row r="22" spans="1:17" ht="31.5" customHeight="1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7" s="2" customFormat="1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Q23" s="14"/>
    </row>
    <row r="24" spans="1:17" s="2" customForma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Q24" s="14"/>
    </row>
    <row r="28" spans="1:17" x14ac:dyDescent="0.25">
      <c r="E28" s="10"/>
      <c r="F28" s="10"/>
      <c r="G28" s="10"/>
    </row>
    <row r="29" spans="1:17" x14ac:dyDescent="0.25">
      <c r="E29" s="10"/>
      <c r="F29" s="10"/>
      <c r="G29" s="10"/>
    </row>
    <row r="30" spans="1:17" x14ac:dyDescent="0.25">
      <c r="E30" s="10"/>
      <c r="F30" s="10"/>
      <c r="G30" s="10"/>
    </row>
    <row r="31" spans="1:17" x14ac:dyDescent="0.25">
      <c r="E31" s="10"/>
      <c r="F31" s="10"/>
      <c r="G31" s="10"/>
    </row>
    <row r="32" spans="1:17" x14ac:dyDescent="0.25">
      <c r="E32" s="10"/>
      <c r="F32" s="10"/>
      <c r="G32" s="10"/>
    </row>
    <row r="33" spans="5:7" x14ac:dyDescent="0.25">
      <c r="E33" s="10"/>
      <c r="F33" s="10"/>
      <c r="G33" s="10"/>
    </row>
    <row r="34" spans="5:7" x14ac:dyDescent="0.25">
      <c r="E34" s="10"/>
      <c r="F34" s="10"/>
      <c r="G34" s="10"/>
    </row>
    <row r="35" spans="5:7" x14ac:dyDescent="0.25">
      <c r="E35" s="10"/>
      <c r="F35" s="10"/>
      <c r="G35" s="10"/>
    </row>
    <row r="36" spans="5:7" x14ac:dyDescent="0.25">
      <c r="E36" s="10"/>
      <c r="G36" s="10"/>
    </row>
    <row r="37" spans="5:7" x14ac:dyDescent="0.25">
      <c r="E37" s="10"/>
      <c r="G37" s="10"/>
    </row>
    <row r="38" spans="5:7" x14ac:dyDescent="0.25">
      <c r="E38" s="10"/>
      <c r="G38" s="10"/>
    </row>
    <row r="39" spans="5:7" x14ac:dyDescent="0.25">
      <c r="E39" s="10"/>
      <c r="G39" s="10"/>
    </row>
    <row r="40" spans="5:7" x14ac:dyDescent="0.25">
      <c r="E40" s="10"/>
      <c r="G40" s="10"/>
    </row>
    <row r="41" spans="5:7" x14ac:dyDescent="0.25">
      <c r="E41" s="10"/>
      <c r="G41" s="10"/>
    </row>
  </sheetData>
  <mergeCells count="21">
    <mergeCell ref="A11:M11"/>
    <mergeCell ref="A4:M4"/>
    <mergeCell ref="A5:M6"/>
    <mergeCell ref="A8:M8"/>
    <mergeCell ref="A9:M9"/>
    <mergeCell ref="A10:M10"/>
    <mergeCell ref="A13:B13"/>
    <mergeCell ref="C13:D13"/>
    <mergeCell ref="A14:A15"/>
    <mergeCell ref="B14:B15"/>
    <mergeCell ref="C14:D14"/>
    <mergeCell ref="A23:M23"/>
    <mergeCell ref="I14:I15"/>
    <mergeCell ref="J14:J15"/>
    <mergeCell ref="K14:K15"/>
    <mergeCell ref="L14:L15"/>
    <mergeCell ref="M14:M15"/>
    <mergeCell ref="H14:H15"/>
    <mergeCell ref="A22:M22"/>
    <mergeCell ref="B18:F18"/>
    <mergeCell ref="J20:L20"/>
  </mergeCells>
  <conditionalFormatting sqref="L16:L17">
    <cfRule type="containsText" dxfId="11" priority="46" operator="containsText" text="НЕ">
      <formula>NOT(ISERROR(SEARCH("НЕ",L16)))</formula>
    </cfRule>
    <cfRule type="containsText" dxfId="10" priority="47" operator="containsText" text="ОДНОРОДНЫЕ">
      <formula>NOT(ISERROR(SEARCH("ОДНОРОДНЫЕ",L16)))</formula>
    </cfRule>
    <cfRule type="containsText" dxfId="9" priority="48" operator="containsText" text="НЕОДНОРОДНЫЕ">
      <formula>NOT(ISERROR(SEARCH("НЕОДНОРОДНЫЕ",L16)))</formula>
    </cfRule>
  </conditionalFormatting>
  <conditionalFormatting sqref="L16:L17">
    <cfRule type="containsText" dxfId="8" priority="43" operator="containsText" text="НЕОДНОРОДНЫЕ">
      <formula>NOT(ISERROR(SEARCH("НЕОДНОРОДНЫЕ",L16)))</formula>
    </cfRule>
    <cfRule type="containsText" dxfId="7" priority="44" operator="containsText" text="ОДНОРОДНЫЕ">
      <formula>NOT(ISERROR(SEARCH("ОДНОРОДНЫЕ",L16)))</formula>
    </cfRule>
    <cfRule type="containsText" dxfId="6" priority="45" operator="containsText" text="НЕОДНОРОДНЫЕ">
      <formula>NOT(ISERROR(SEARCH("НЕОДНОРОДНЫЕ",L16)))</formula>
    </cfRule>
  </conditionalFormatting>
  <conditionalFormatting sqref="L18:L19">
    <cfRule type="containsText" dxfId="5" priority="4" operator="containsText" text="НЕ">
      <formula>NOT(ISERROR(SEARCH("НЕ",L18)))</formula>
    </cfRule>
    <cfRule type="containsText" dxfId="4" priority="5" operator="containsText" text="ОДНОРОДНЫЕ">
      <formula>NOT(ISERROR(SEARCH("ОДНОРОДНЫЕ",L18)))</formula>
    </cfRule>
    <cfRule type="containsText" dxfId="3" priority="6" operator="containsText" text="НЕОДНОРОДНЫЕ">
      <formula>NOT(ISERROR(SEARCH("НЕОДНОРОДНЫЕ",L18)))</formula>
    </cfRule>
  </conditionalFormatting>
  <conditionalFormatting sqref="L18:L19">
    <cfRule type="containsText" dxfId="2" priority="1" operator="containsText" text="НЕОДНОРОДНЫЕ">
      <formula>NOT(ISERROR(SEARCH("НЕОДНОРОДНЫЕ",L18)))</formula>
    </cfRule>
    <cfRule type="containsText" dxfId="1" priority="2" operator="containsText" text="ОДНОРОДНЫЕ">
      <formula>NOT(ISERROR(SEARCH("ОДНОРОДНЫЕ",L18)))</formula>
    </cfRule>
    <cfRule type="containsText" dxfId="0" priority="3" operator="containsText" text="НЕОДНОРОДНЫЕ">
      <formula>NOT(ISERROR(SEARCH("НЕОДНОРОДНЫЕ",L18)))</formula>
    </cfRule>
  </conditionalFormatting>
  <pageMargins left="0.7" right="0.7" top="0.75" bottom="0.75" header="0.3" footer="0.3"/>
  <pageSetup paperSize="9" scale="87" orientation="landscape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2026-07-20T06:04:59Z</dcterms:modified>
</cp:coreProperties>
</file>