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2"/>
  </bookViews>
  <sheets>
    <sheet name="ГРАНД-СМЕТА" sheetId="16" r:id="rId1"/>
    <sheet name="Лист3" sheetId="17" r:id="rId2"/>
  </sheets>
  <calcPr calcId="144525"/>
  <extLst>
    <ext xmlns:loext="http://schemas.libreoffice.org/" uri="{7626C862-2A13-11E5-B345-FEFF819CDC9F}">
      <loext:extCalcPr stringRefSyntax="ExcelA1"/>
    </ext>
  </extLst>
</workbook>
</file>

<file path=xl/calcChain.xml><?xml version="1.0" encoding="utf-8"?>
<calcChain xmlns="http://schemas.openxmlformats.org/spreadsheetml/2006/main">
  <c r="E9" i="16" l="1"/>
  <c r="L8" i="16" l="1"/>
  <c r="M8" i="16" s="1"/>
  <c r="N8" i="16" s="1"/>
  <c r="O8" i="16" s="1"/>
  <c r="I8" i="16"/>
  <c r="O9" i="16" l="1"/>
  <c r="I10" i="16"/>
  <c r="G9" i="16"/>
  <c r="F9" i="16"/>
</calcChain>
</file>

<file path=xl/sharedStrings.xml><?xml version="1.0" encoding="utf-8"?>
<sst xmlns="http://schemas.openxmlformats.org/spreadsheetml/2006/main" count="37" uniqueCount="34">
  <si>
    <t xml:space="preserve"> Расчёт и обоснование начальной (максимальной) цены Договора</t>
  </si>
  <si>
    <t>Используемый метод определения НМЦК с обоснованием:</t>
  </si>
  <si>
    <t>Расчёт НМЦК</t>
  </si>
  <si>
    <t>№ п/п</t>
  </si>
  <si>
    <t>Наименование товаров, работ, услуг</t>
  </si>
  <si>
    <t>Единица измерения</t>
  </si>
  <si>
    <t xml:space="preserve">Кол-во </t>
  </si>
  <si>
    <t>Источники информации</t>
  </si>
  <si>
    <t>Однородность совокупности значений выявленных цен, используемых в расчете Н(М)ЦК, ЦКЕП</t>
  </si>
  <si>
    <t>Количество предложений и иных источников информации</t>
  </si>
  <si>
    <r>
      <rPr>
        <b/>
        <sz val="12"/>
        <color rgb="FF000000"/>
        <rFont val="Times New Roman"/>
        <family val="1"/>
        <charset val="204"/>
      </rPr>
      <t xml:space="preserve">Средняя арифметическая цена за единицу </t>
    </r>
    <r>
      <rPr>
        <b/>
        <i/>
        <sz val="12"/>
        <color rgb="FF000000"/>
        <rFont val="Times New Roman"/>
        <family val="1"/>
        <charset val="204"/>
      </rPr>
      <t xml:space="preserve">&lt;ц&gt; </t>
    </r>
  </si>
  <si>
    <t>Среднее квадратичное отклонение</t>
  </si>
  <si>
    <r>
      <rPr>
        <b/>
        <sz val="12"/>
        <color rgb="FF000000"/>
        <rFont val="Times New Roman"/>
        <family val="1"/>
        <charset val="204"/>
      </rPr>
      <t xml:space="preserve">коэффициент вариации цен V (%)           </t>
    </r>
    <r>
      <rPr>
        <i/>
        <sz val="12"/>
        <color rgb="FF000000"/>
        <rFont val="Times New Roman"/>
        <family val="1"/>
        <charset val="204"/>
      </rPr>
      <t xml:space="preserve">         (не должен превышать 33%)</t>
    </r>
  </si>
  <si>
    <r>
      <rPr>
        <b/>
        <sz val="12"/>
        <color rgb="FF000000"/>
        <rFont val="Times New Roman"/>
        <family val="1"/>
        <charset val="204"/>
      </rPr>
      <t>Расчет Н(М)ЦК по формуле</t>
    </r>
    <r>
      <rPr>
        <sz val="12"/>
        <color rgb="FF000000"/>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t>
    </r>
    <r>
      <rPr>
        <i/>
        <sz val="12"/>
        <color rgb="FF000000"/>
        <rFont val="Times New Roman"/>
        <family val="1"/>
        <charset val="204"/>
      </rPr>
      <t>ц</t>
    </r>
    <r>
      <rPr>
        <i/>
        <vertAlign val="subscript"/>
        <sz val="12"/>
        <color rgb="FF000000"/>
        <rFont val="Times New Roman"/>
        <family val="1"/>
        <charset val="204"/>
      </rPr>
      <t>i</t>
    </r>
    <r>
      <rPr>
        <sz val="12"/>
        <color rgb="FF000000"/>
        <rFont val="Times New Roman"/>
        <family val="1"/>
        <charset val="204"/>
      </rPr>
      <t>- цена единицы)</t>
    </r>
  </si>
  <si>
    <t>Цена за единицу изм. (руб.)</t>
  </si>
  <si>
    <t>Цена за единицу изм. с округлением до сотых долей после запятой (руб.)</t>
  </si>
  <si>
    <t>Н(М)ЦК с учетом округления цены за единицу (руб.)</t>
  </si>
  <si>
    <t xml:space="preserve">Цена за ед. </t>
  </si>
  <si>
    <t>Итого НМЦК:</t>
  </si>
  <si>
    <t>Итого                                              =</t>
  </si>
  <si>
    <t>рублей</t>
  </si>
  <si>
    <t xml:space="preserve">                               </t>
  </si>
  <si>
    <r>
      <t xml:space="preserve">Поставщик 2                                  </t>
    </r>
    <r>
      <rPr>
        <sz val="12"/>
        <rFont val="Times New Roman"/>
        <family val="1"/>
        <charset val="204"/>
      </rPr>
      <t xml:space="preserve">    </t>
    </r>
  </si>
  <si>
    <t>Поставщик 3</t>
  </si>
  <si>
    <t>Н(М)ЦК</t>
  </si>
  <si>
    <t>Объект закупки</t>
  </si>
  <si>
    <t>усл. ед.</t>
  </si>
  <si>
    <t xml:space="preserve">Главный специалист-эксперт  отделения
организации контрактной работы (закупочной деятельности) 
УМТО Главного управления 
МЧС России по Смоленской области
референт ГГС РФ 1 класса                                                                                               
   </t>
  </si>
  <si>
    <t>Т.А. Расторгуева</t>
  </si>
  <si>
    <r>
      <t>Для расчёта НМЦК был использован иной метод (п.6 ст.22 44-ФЗ), в соответствии с Методическими рекомендациями, утвержденными приказом МЭР РФ от 02.10.2013 №567 и Постановлением Правительства от 23.12.2024 № 1875 "О мерах по предоставлению национального режима при осуществлении закупок товаров, работ, услуг для обеспечения государственных и муниципальных нужд, закупок товаров, работ, услуг отдельными видами юридических лиц". Для обоснования начальной (максимальной) цены договора принято коммерческое предложение от одного Исполнителя, так как иные организации, выполняющие такие виды работ на территории города  Смоленска,  коммерческие предложения не предоставили.</t>
    </r>
    <r>
      <rPr>
        <b/>
        <sz val="12"/>
        <color rgb="FFFF0000"/>
        <rFont val="Times New Roman"/>
        <family val="1"/>
        <charset val="204"/>
      </rPr>
      <t xml:space="preserve"> </t>
    </r>
  </si>
  <si>
    <t>Выполнение работ по техническому, аварийно-диспетчерскому обслуживанию  и ремонту сетей, газопотребления и газового оборудования</t>
  </si>
  <si>
    <t xml:space="preserve">Поставщик   1 вх. 543 от 17.07.2026                         </t>
  </si>
  <si>
    <r>
      <t xml:space="preserve">На основании изложенного и принимая во внимание доведенные ЛБО, руководствуясь п. 2 статьи 72, п.3 статьи 219 БК РФ, Заказчик принял решение определить НМЦК на основе доведенного ЛБО и предоставленного ценового предложения в размере </t>
    </r>
    <r>
      <rPr>
        <b/>
        <sz val="12"/>
        <rFont val="Times New Roman"/>
        <family val="1"/>
        <charset val="204"/>
      </rPr>
      <t>4 865 (четыре тысячи восемьсот шестьдесят пять) рублей 00 копеек.</t>
    </r>
  </si>
  <si>
    <t>Дата подготовки обоснования НМЦК:   21.07.2026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</si>
</sst>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11" x14ac:knownFonts="1">
    <font>
      <sz val="11"/>
      <color rgb="FF000000"/>
      <name val="Calibri"/>
      <family val="2"/>
      <charset val="1"/>
    </font>
    <font>
      <sz val="10"/>
      <color rgb="FF000000"/>
      <name val="Times New Roman"/>
      <family val="1"/>
      <charset val="204"/>
    </font>
    <font>
      <sz val="12"/>
      <color rgb="FF000000"/>
      <name val="Times New Roman"/>
      <family val="1"/>
      <charset val="204"/>
    </font>
    <font>
      <b/>
      <sz val="12"/>
      <name val="Times New Roman"/>
      <family val="1"/>
      <charset val="204"/>
    </font>
    <font>
      <sz val="12"/>
      <name val="Times New Roman"/>
      <family val="1"/>
      <charset val="204"/>
    </font>
    <font>
      <b/>
      <sz val="12"/>
      <color rgb="FF000000"/>
      <name val="Times New Roman"/>
      <family val="1"/>
      <charset val="204"/>
    </font>
    <font>
      <b/>
      <i/>
      <sz val="12"/>
      <color rgb="FF000000"/>
      <name val="Times New Roman"/>
      <family val="1"/>
      <charset val="204"/>
    </font>
    <font>
      <i/>
      <sz val="12"/>
      <color rgb="FF000000"/>
      <name val="Times New Roman"/>
      <family val="1"/>
      <charset val="204"/>
    </font>
    <font>
      <i/>
      <vertAlign val="subscript"/>
      <sz val="12"/>
      <color rgb="FF000000"/>
      <name val="Times New Roman"/>
      <family val="1"/>
      <charset val="204"/>
    </font>
    <font>
      <sz val="11"/>
      <color rgb="FF000000"/>
      <name val="Calibri"/>
      <family val="2"/>
      <charset val="1"/>
    </font>
    <font>
      <b/>
      <sz val="12"/>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rgb="FFEBF1DE"/>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s>
  <cellStyleXfs count="2">
    <xf numFmtId="0" fontId="0" fillId="0" borderId="0"/>
    <xf numFmtId="0" fontId="9" fillId="0" borderId="0"/>
  </cellStyleXfs>
  <cellXfs count="52">
    <xf numFmtId="0" fontId="0" fillId="0" borderId="0" xfId="0"/>
    <xf numFmtId="0" fontId="2" fillId="2" borderId="2" xfId="0" applyFont="1" applyFill="1" applyBorder="1" applyAlignment="1">
      <alignment horizontal="left" vertical="top" wrapText="1"/>
    </xf>
    <xf numFmtId="0" fontId="4" fillId="2" borderId="3" xfId="0" applyFont="1" applyFill="1" applyBorder="1" applyAlignment="1">
      <alignment horizontal="center" vertical="top"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top" wrapText="1"/>
    </xf>
    <xf numFmtId="0" fontId="2" fillId="2" borderId="2" xfId="0" applyFont="1" applyFill="1" applyBorder="1" applyAlignment="1">
      <alignment horizontal="center" vertical="center" textRotation="90" wrapText="1"/>
    </xf>
    <xf numFmtId="0" fontId="4" fillId="2" borderId="2" xfId="0" applyFont="1" applyFill="1" applyBorder="1" applyAlignment="1">
      <alignment horizontal="center" vertical="top"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xf>
    <xf numFmtId="164"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top"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4" fontId="3" fillId="2" borderId="4" xfId="0" applyNumberFormat="1" applyFont="1" applyFill="1" applyBorder="1" applyAlignment="1">
      <alignment horizontal="center" vertical="center" wrapText="1"/>
    </xf>
    <xf numFmtId="4" fontId="3" fillId="2" borderId="4" xfId="0" applyNumberFormat="1" applyFont="1" applyFill="1" applyBorder="1" applyAlignment="1" applyProtection="1">
      <alignment horizontal="center" vertical="center" wrapText="1"/>
    </xf>
    <xf numFmtId="1" fontId="2" fillId="2" borderId="2"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top" wrapText="1"/>
    </xf>
    <xf numFmtId="0" fontId="2" fillId="2" borderId="2" xfId="0" applyFont="1" applyFill="1" applyBorder="1" applyAlignment="1">
      <alignment horizontal="center" vertical="center"/>
    </xf>
    <xf numFmtId="10" fontId="2" fillId="2" borderId="2" xfId="0" applyNumberFormat="1" applyFont="1" applyFill="1" applyBorder="1" applyAlignment="1">
      <alignment horizontal="center" vertical="center"/>
    </xf>
    <xf numFmtId="2" fontId="5" fillId="2" borderId="2" xfId="0" applyNumberFormat="1" applyFont="1" applyFill="1" applyBorder="1" applyAlignment="1">
      <alignment horizontal="right" vertical="center" wrapText="1"/>
    </xf>
    <xf numFmtId="4" fontId="5" fillId="2" borderId="2" xfId="0" applyNumberFormat="1" applyFont="1" applyFill="1" applyBorder="1" applyAlignment="1">
      <alignment horizontal="center" vertical="center" wrapText="1"/>
    </xf>
    <xf numFmtId="4" fontId="5" fillId="2" borderId="2" xfId="0" applyNumberFormat="1" applyFont="1" applyFill="1" applyBorder="1" applyAlignment="1">
      <alignment vertical="center"/>
    </xf>
    <xf numFmtId="0" fontId="5" fillId="2" borderId="2" xfId="0" applyFont="1" applyFill="1" applyBorder="1" applyAlignment="1">
      <alignment vertical="center"/>
    </xf>
    <xf numFmtId="2" fontId="5" fillId="2" borderId="2" xfId="0" applyNumberFormat="1" applyFont="1" applyFill="1" applyBorder="1" applyAlignment="1">
      <alignment vertical="center"/>
    </xf>
    <xf numFmtId="0" fontId="2" fillId="2" borderId="3" xfId="0" applyFont="1" applyFill="1" applyBorder="1" applyAlignment="1">
      <alignment horizontal="left" vertical="top" wrapText="1"/>
    </xf>
    <xf numFmtId="0" fontId="2" fillId="2" borderId="0" xfId="0" applyFont="1" applyFill="1" applyBorder="1" applyAlignment="1">
      <alignment vertical="center" wrapText="1"/>
    </xf>
    <xf numFmtId="0" fontId="0" fillId="2" borderId="0" xfId="0" applyFill="1"/>
    <xf numFmtId="0" fontId="1" fillId="2" borderId="0" xfId="0" applyFont="1" applyFill="1"/>
    <xf numFmtId="0" fontId="4" fillId="2" borderId="2" xfId="0" applyFont="1" applyFill="1" applyBorder="1" applyAlignment="1">
      <alignment horizontal="center" vertical="center" textRotation="90" wrapText="1"/>
    </xf>
    <xf numFmtId="0" fontId="5" fillId="2" borderId="2" xfId="0" applyFont="1" applyFill="1" applyBorder="1" applyAlignment="1">
      <alignment horizontal="right" vertical="center"/>
    </xf>
    <xf numFmtId="0" fontId="5" fillId="2" borderId="2" xfId="0" applyFont="1" applyFill="1" applyBorder="1" applyAlignment="1">
      <alignment horizontal="center" vertical="center" textRotation="90" wrapText="1"/>
    </xf>
    <xf numFmtId="0" fontId="5" fillId="2" borderId="2" xfId="0" applyFont="1" applyFill="1" applyBorder="1" applyAlignment="1">
      <alignment horizontal="center" vertical="top" wrapText="1"/>
    </xf>
    <xf numFmtId="0" fontId="4" fillId="2" borderId="2" xfId="0" applyFont="1" applyFill="1" applyBorder="1" applyAlignment="1">
      <alignment horizontal="center" vertical="top" wrapText="1"/>
    </xf>
    <xf numFmtId="2" fontId="5" fillId="2" borderId="2" xfId="0" applyNumberFormat="1" applyFont="1" applyFill="1" applyBorder="1" applyAlignment="1">
      <alignment horizontal="right" vertical="center" wrapText="1"/>
    </xf>
    <xf numFmtId="0" fontId="3" fillId="2" borderId="1" xfId="0" applyFont="1" applyFill="1" applyBorder="1" applyAlignment="1">
      <alignment horizontal="center" vertical="center"/>
    </xf>
    <xf numFmtId="0" fontId="2"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0" xfId="0" applyFont="1" applyFill="1" applyBorder="1" applyAlignment="1">
      <alignment horizontal="center" vertical="center"/>
    </xf>
    <xf numFmtId="0" fontId="2" fillId="3" borderId="8" xfId="0" applyFont="1" applyFill="1" applyBorder="1" applyAlignment="1">
      <alignment horizontal="left" vertical="top" wrapText="1"/>
    </xf>
    <xf numFmtId="0" fontId="4" fillId="2" borderId="0" xfId="0" applyFont="1" applyFill="1" applyBorder="1" applyAlignment="1">
      <alignment horizontal="left" vertical="top" wrapText="1"/>
    </xf>
    <xf numFmtId="0" fontId="2" fillId="2" borderId="2" xfId="0" applyFont="1" applyFill="1" applyBorder="1" applyAlignment="1">
      <alignment horizontal="center" vertical="center" textRotation="90" wrapText="1"/>
    </xf>
    <xf numFmtId="0" fontId="2" fillId="2" borderId="0" xfId="0" applyFont="1" applyFill="1" applyBorder="1" applyAlignment="1">
      <alignment horizontal="left" wrapText="1"/>
    </xf>
    <xf numFmtId="0" fontId="2" fillId="2" borderId="0" xfId="0" applyFont="1" applyFill="1" applyBorder="1" applyAlignment="1">
      <alignment horizontal="left" vertical="top"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textRotation="90"/>
    </xf>
    <xf numFmtId="0" fontId="2" fillId="2" borderId="2" xfId="0" applyFont="1" applyFill="1" applyBorder="1" applyAlignment="1">
      <alignment horizontal="center" vertical="center" wrapText="1"/>
    </xf>
    <xf numFmtId="2" fontId="5" fillId="2" borderId="2" xfId="0" applyNumberFormat="1" applyFont="1" applyFill="1" applyBorder="1" applyAlignment="1">
      <alignment horizontal="center" vertical="top" wrapText="1"/>
    </xf>
  </cellXfs>
  <cellStyles count="2">
    <cellStyle name="Обычный" xfId="0" builtinId="0"/>
    <cellStyle name="Обычный 4"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BF1D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81D41A"/>
      <rgbColor rgb="FFFFCC00"/>
      <rgbColor rgb="FFFF9900"/>
      <rgbColor rgb="FFFF40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FF99"/>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10</xdr:col>
      <xdr:colOff>85755</xdr:colOff>
      <xdr:row>5</xdr:row>
      <xdr:rowOff>1609785</xdr:rowOff>
    </xdr:from>
    <xdr:to>
      <xdr:col>10</xdr:col>
      <xdr:colOff>1086990</xdr:colOff>
      <xdr:row>5</xdr:row>
      <xdr:rowOff>1961865</xdr:rowOff>
    </xdr:to>
    <xdr:pic>
      <xdr:nvPicPr>
        <xdr:cNvPr id="10" name="Picture 1"/>
        <xdr:cNvPicPr/>
      </xdr:nvPicPr>
      <xdr:blipFill>
        <a:blip xmlns:r="http://schemas.openxmlformats.org/officeDocument/2006/relationships" r:embed="rId1"/>
        <a:stretch/>
      </xdr:blipFill>
      <xdr:spPr>
        <a:xfrm>
          <a:off x="9239280" y="3848160"/>
          <a:ext cx="1001235" cy="352080"/>
        </a:xfrm>
        <a:prstGeom prst="rect">
          <a:avLst/>
        </a:prstGeom>
        <a:ln w="0">
          <a:noFill/>
        </a:ln>
      </xdr:spPr>
    </xdr:pic>
    <xdr:clientData/>
  </xdr:twoCellAnchor>
  <xdr:twoCellAnchor>
    <xdr:from>
      <xdr:col>9</xdr:col>
      <xdr:colOff>19080</xdr:colOff>
      <xdr:row>5</xdr:row>
      <xdr:rowOff>923760</xdr:rowOff>
    </xdr:from>
    <xdr:to>
      <xdr:col>9</xdr:col>
      <xdr:colOff>1018800</xdr:colOff>
      <xdr:row>5</xdr:row>
      <xdr:rowOff>1361520</xdr:rowOff>
    </xdr:to>
    <xdr:pic>
      <xdr:nvPicPr>
        <xdr:cNvPr id="11" name="Picture 2"/>
        <xdr:cNvPicPr/>
      </xdr:nvPicPr>
      <xdr:blipFill>
        <a:blip xmlns:r="http://schemas.openxmlformats.org/officeDocument/2006/relationships" r:embed="rId2"/>
        <a:stretch/>
      </xdr:blipFill>
      <xdr:spPr>
        <a:xfrm>
          <a:off x="9267855" y="3457410"/>
          <a:ext cx="999720" cy="437760"/>
        </a:xfrm>
        <a:prstGeom prst="rect">
          <a:avLst/>
        </a:prstGeom>
        <a:ln w="0">
          <a:noFill/>
        </a:ln>
      </xdr:spPr>
    </xdr:pic>
    <xdr:clientData/>
  </xdr:twoCellAnchor>
  <xdr:twoCellAnchor>
    <xdr:from>
      <xdr:col>11</xdr:col>
      <xdr:colOff>95250</xdr:colOff>
      <xdr:row>5</xdr:row>
      <xdr:rowOff>2000250</xdr:rowOff>
    </xdr:from>
    <xdr:to>
      <xdr:col>11</xdr:col>
      <xdr:colOff>1759320</xdr:colOff>
      <xdr:row>5</xdr:row>
      <xdr:rowOff>2390775</xdr:rowOff>
    </xdr:to>
    <xdr:pic>
      <xdr:nvPicPr>
        <xdr:cNvPr id="12" name="Picture 5"/>
        <xdr:cNvPicPr/>
      </xdr:nvPicPr>
      <xdr:blipFill>
        <a:blip xmlns:r="http://schemas.openxmlformats.org/officeDocument/2006/relationships" r:embed="rId3"/>
        <a:stretch/>
      </xdr:blipFill>
      <xdr:spPr>
        <a:xfrm>
          <a:off x="11925300" y="4533900"/>
          <a:ext cx="1664070" cy="390525"/>
        </a:xfrm>
        <a:prstGeom prst="rect">
          <a:avLst/>
        </a:prstGeom>
        <a:ln w="0">
          <a:noFill/>
        </a:ln>
      </xdr:spPr>
    </xdr:pic>
    <xdr:clientData/>
  </xdr:twoCellAnchor>
  <xdr:twoCellAnchor>
    <xdr:from>
      <xdr:col>5</xdr:col>
      <xdr:colOff>930255</xdr:colOff>
      <xdr:row>9</xdr:row>
      <xdr:rowOff>49680</xdr:rowOff>
    </xdr:from>
    <xdr:to>
      <xdr:col>7</xdr:col>
      <xdr:colOff>273844</xdr:colOff>
      <xdr:row>9</xdr:row>
      <xdr:rowOff>166688</xdr:rowOff>
    </xdr:to>
    <xdr:pic>
      <xdr:nvPicPr>
        <xdr:cNvPr id="13" name="Рисунок 14"/>
        <xdr:cNvPicPr/>
      </xdr:nvPicPr>
      <xdr:blipFill>
        <a:blip xmlns:r="http://schemas.openxmlformats.org/officeDocument/2006/relationships" r:embed="rId4"/>
        <a:stretch/>
      </xdr:blipFill>
      <xdr:spPr>
        <a:xfrm>
          <a:off x="6607155" y="8279280"/>
          <a:ext cx="1315264" cy="117008"/>
        </a:xfrm>
        <a:prstGeom prst="rect">
          <a:avLst/>
        </a:prstGeom>
        <a:ln w="0">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99"/>
    <pageSetUpPr fitToPage="1"/>
  </sheetPr>
  <dimension ref="A1:Q19"/>
  <sheetViews>
    <sheetView tabSelected="1" topLeftCell="A7" zoomScale="90" zoomScaleNormal="90" workbookViewId="0">
      <selection activeCell="E8" sqref="E8"/>
    </sheetView>
  </sheetViews>
  <sheetFormatPr defaultRowHeight="15" x14ac:dyDescent="0.25"/>
  <cols>
    <col min="2" max="2" width="32" customWidth="1"/>
    <col min="4" max="4" width="9.140625" customWidth="1"/>
    <col min="5" max="5" width="13.7109375" customWidth="1"/>
    <col min="6" max="6" width="11.5703125" hidden="1" customWidth="1"/>
    <col min="7" max="7" width="13.140625" hidden="1" customWidth="1"/>
    <col min="8" max="8" width="8.42578125" customWidth="1"/>
    <col min="9" max="9" width="11.7109375" customWidth="1"/>
    <col min="10" max="10" width="18.7109375" customWidth="1"/>
    <col min="11" max="11" width="15.140625" customWidth="1"/>
    <col min="12" max="12" width="26.5703125" customWidth="1"/>
    <col min="13" max="13" width="10.28515625" customWidth="1"/>
    <col min="14" max="14" width="10.5703125" customWidth="1"/>
    <col min="15" max="15" width="11.7109375" customWidth="1"/>
  </cols>
  <sheetData>
    <row r="1" spans="1:17" ht="15.75" x14ac:dyDescent="0.25">
      <c r="A1" s="36" t="s">
        <v>0</v>
      </c>
      <c r="B1" s="36"/>
      <c r="C1" s="36"/>
      <c r="D1" s="36"/>
      <c r="E1" s="36"/>
      <c r="F1" s="36"/>
      <c r="G1" s="36"/>
      <c r="H1" s="36"/>
      <c r="I1" s="36"/>
      <c r="J1" s="36"/>
      <c r="K1" s="36"/>
      <c r="L1" s="36"/>
      <c r="M1" s="36"/>
      <c r="N1" s="36"/>
      <c r="O1" s="36"/>
    </row>
    <row r="2" spans="1:17" ht="39" customHeight="1" x14ac:dyDescent="0.25">
      <c r="A2" s="37" t="s">
        <v>25</v>
      </c>
      <c r="B2" s="37"/>
      <c r="C2" s="1"/>
      <c r="D2" s="38" t="s">
        <v>30</v>
      </c>
      <c r="E2" s="38"/>
      <c r="F2" s="38"/>
      <c r="G2" s="38"/>
      <c r="H2" s="38"/>
      <c r="I2" s="38"/>
      <c r="J2" s="38"/>
      <c r="K2" s="38"/>
      <c r="L2" s="38"/>
      <c r="M2" s="38"/>
      <c r="N2" s="38"/>
      <c r="O2" s="38"/>
    </row>
    <row r="3" spans="1:17" ht="98.25" customHeight="1" x14ac:dyDescent="0.25">
      <c r="A3" s="37" t="s">
        <v>1</v>
      </c>
      <c r="B3" s="37"/>
      <c r="C3" s="26"/>
      <c r="D3" s="37" t="s">
        <v>29</v>
      </c>
      <c r="E3" s="37"/>
      <c r="F3" s="37"/>
      <c r="G3" s="37"/>
      <c r="H3" s="37"/>
      <c r="I3" s="37"/>
      <c r="J3" s="37"/>
      <c r="K3" s="37"/>
      <c r="L3" s="37"/>
      <c r="M3" s="37"/>
      <c r="N3" s="37"/>
      <c r="O3" s="37"/>
    </row>
    <row r="4" spans="1:17" ht="15.75" x14ac:dyDescent="0.25">
      <c r="A4" s="40" t="s">
        <v>2</v>
      </c>
      <c r="B4" s="41"/>
      <c r="C4" s="4"/>
      <c r="D4" s="39"/>
      <c r="E4" s="39"/>
      <c r="F4" s="39"/>
      <c r="G4" s="39"/>
      <c r="H4" s="39"/>
      <c r="I4" s="39"/>
      <c r="J4" s="39"/>
      <c r="K4" s="39"/>
      <c r="L4" s="39"/>
      <c r="M4" s="39"/>
      <c r="N4" s="39"/>
      <c r="O4" s="39"/>
    </row>
    <row r="5" spans="1:17" ht="15.75" x14ac:dyDescent="0.25">
      <c r="A5" s="34" t="s">
        <v>3</v>
      </c>
      <c r="B5" s="48" t="s">
        <v>4</v>
      </c>
      <c r="C5" s="45" t="s">
        <v>5</v>
      </c>
      <c r="D5" s="49" t="s">
        <v>6</v>
      </c>
      <c r="E5" s="50" t="s">
        <v>7</v>
      </c>
      <c r="F5" s="50"/>
      <c r="G5" s="50"/>
      <c r="H5" s="50"/>
      <c r="I5" s="51" t="s">
        <v>8</v>
      </c>
      <c r="J5" s="51"/>
      <c r="K5" s="51"/>
      <c r="L5" s="33" t="s">
        <v>24</v>
      </c>
      <c r="M5" s="33"/>
      <c r="N5" s="33"/>
      <c r="O5" s="33"/>
    </row>
    <row r="6" spans="1:17" ht="203.25" customHeight="1" x14ac:dyDescent="0.25">
      <c r="A6" s="34"/>
      <c r="B6" s="48"/>
      <c r="C6" s="45"/>
      <c r="D6" s="49"/>
      <c r="E6" s="30" t="s">
        <v>31</v>
      </c>
      <c r="F6" s="5" t="s">
        <v>22</v>
      </c>
      <c r="G6" s="5" t="s">
        <v>23</v>
      </c>
      <c r="H6" s="32" t="s">
        <v>9</v>
      </c>
      <c r="I6" s="32" t="s">
        <v>10</v>
      </c>
      <c r="J6" s="33" t="s">
        <v>11</v>
      </c>
      <c r="K6" s="33" t="s">
        <v>12</v>
      </c>
      <c r="L6" s="33" t="s">
        <v>13</v>
      </c>
      <c r="M6" s="45" t="s">
        <v>14</v>
      </c>
      <c r="N6" s="32" t="s">
        <v>15</v>
      </c>
      <c r="O6" s="32" t="s">
        <v>16</v>
      </c>
      <c r="Q6" t="s">
        <v>21</v>
      </c>
    </row>
    <row r="7" spans="1:17" ht="18" customHeight="1" x14ac:dyDescent="0.25">
      <c r="A7" s="34"/>
      <c r="B7" s="48"/>
      <c r="C7" s="45"/>
      <c r="D7" s="49"/>
      <c r="E7" s="6" t="s">
        <v>17</v>
      </c>
      <c r="F7" s="6" t="s">
        <v>17</v>
      </c>
      <c r="G7" s="6" t="s">
        <v>17</v>
      </c>
      <c r="H7" s="32"/>
      <c r="I7" s="32"/>
      <c r="J7" s="33"/>
      <c r="K7" s="33"/>
      <c r="L7" s="33"/>
      <c r="M7" s="45"/>
      <c r="N7" s="32"/>
      <c r="O7" s="32"/>
    </row>
    <row r="8" spans="1:17" ht="98.25" customHeight="1" x14ac:dyDescent="0.25">
      <c r="A8" s="2">
        <v>1</v>
      </c>
      <c r="B8" s="3" t="s">
        <v>30</v>
      </c>
      <c r="C8" s="7" t="s">
        <v>26</v>
      </c>
      <c r="D8" s="8">
        <v>1</v>
      </c>
      <c r="E8" s="9">
        <v>4865</v>
      </c>
      <c r="F8" s="10"/>
      <c r="G8" s="10"/>
      <c r="H8" s="7">
        <v>1</v>
      </c>
      <c r="I8" s="11">
        <f t="shared" ref="I8" si="0">AVERAGE(E8:G8)</f>
        <v>4865</v>
      </c>
      <c r="J8" s="12"/>
      <c r="K8" s="12"/>
      <c r="L8" s="11">
        <f t="shared" ref="L8" si="1">((D8/H8)*(SUM(E8:G8)))</f>
        <v>4865</v>
      </c>
      <c r="M8" s="11">
        <f t="shared" ref="M8" si="2">L8/D8</f>
        <v>4865</v>
      </c>
      <c r="N8" s="11">
        <f t="shared" ref="N8" si="3">ROUND(M8,2)</f>
        <v>4865</v>
      </c>
      <c r="O8" s="11">
        <f t="shared" ref="O8" si="4">N8*D8</f>
        <v>4865</v>
      </c>
    </row>
    <row r="9" spans="1:17" ht="19.5" customHeight="1" x14ac:dyDescent="0.25">
      <c r="A9" s="12"/>
      <c r="B9" s="13"/>
      <c r="C9" s="7"/>
      <c r="D9" s="14"/>
      <c r="E9" s="15">
        <f>D8*E8</f>
        <v>4865</v>
      </c>
      <c r="F9" s="15" t="e">
        <f>#REF!*#REF!</f>
        <v>#REF!</v>
      </c>
      <c r="G9" s="16" t="e">
        <f>#REF!*#REF!</f>
        <v>#REF!</v>
      </c>
      <c r="H9" s="17"/>
      <c r="I9" s="18"/>
      <c r="J9" s="19"/>
      <c r="K9" s="20"/>
      <c r="L9" s="35" t="s">
        <v>18</v>
      </c>
      <c r="M9" s="35"/>
      <c r="N9" s="21"/>
      <c r="O9" s="22">
        <f>SUM(O8:O8)</f>
        <v>4865</v>
      </c>
    </row>
    <row r="10" spans="1:17" ht="15.75" x14ac:dyDescent="0.25">
      <c r="A10" s="31" t="s">
        <v>19</v>
      </c>
      <c r="B10" s="31"/>
      <c r="C10" s="31"/>
      <c r="D10" s="31"/>
      <c r="E10" s="31"/>
      <c r="F10" s="31"/>
      <c r="G10" s="31"/>
      <c r="H10" s="31"/>
      <c r="I10" s="23">
        <f>SUM(O8:O8)</f>
        <v>4865</v>
      </c>
      <c r="J10" s="24" t="s">
        <v>20</v>
      </c>
      <c r="K10" s="24"/>
      <c r="L10" s="24"/>
      <c r="M10" s="24"/>
      <c r="N10" s="24"/>
      <c r="O10" s="25"/>
    </row>
    <row r="11" spans="1:17" ht="36.75" customHeight="1" x14ac:dyDescent="0.25">
      <c r="A11" s="43"/>
      <c r="B11" s="43"/>
      <c r="C11" s="43"/>
      <c r="D11" s="43"/>
      <c r="E11" s="43"/>
      <c r="F11" s="43"/>
      <c r="G11" s="43"/>
      <c r="H11" s="43"/>
      <c r="I11" s="43"/>
      <c r="J11" s="43"/>
      <c r="K11" s="43"/>
      <c r="L11" s="43"/>
      <c r="M11" s="43"/>
      <c r="N11" s="43"/>
      <c r="O11" s="43"/>
    </row>
    <row r="12" spans="1:17" ht="38.25" customHeight="1" x14ac:dyDescent="0.25">
      <c r="A12" s="44" t="s">
        <v>32</v>
      </c>
      <c r="B12" s="44"/>
      <c r="C12" s="44"/>
      <c r="D12" s="44"/>
      <c r="E12" s="44"/>
      <c r="F12" s="44"/>
      <c r="G12" s="44"/>
      <c r="H12" s="44"/>
      <c r="I12" s="44"/>
      <c r="J12" s="44"/>
      <c r="K12" s="44"/>
      <c r="L12" s="44"/>
      <c r="M12" s="44"/>
      <c r="N12" s="44"/>
      <c r="O12" s="44"/>
    </row>
    <row r="13" spans="1:17" ht="32.25" customHeight="1" x14ac:dyDescent="0.25">
      <c r="A13" s="46" t="s">
        <v>33</v>
      </c>
      <c r="B13" s="46"/>
      <c r="C13" s="46"/>
      <c r="D13" s="46"/>
      <c r="E13" s="27"/>
      <c r="F13" s="27"/>
      <c r="G13" s="27"/>
      <c r="H13" s="27"/>
      <c r="I13" s="27"/>
      <c r="J13" s="27"/>
      <c r="K13" s="27"/>
      <c r="L13" s="27"/>
      <c r="M13" s="27"/>
      <c r="N13" s="27"/>
      <c r="O13" s="27"/>
    </row>
    <row r="14" spans="1:17" x14ac:dyDescent="0.25">
      <c r="A14" s="28"/>
      <c r="B14" s="28"/>
      <c r="C14" s="28"/>
      <c r="D14" s="28"/>
      <c r="E14" s="28"/>
      <c r="F14" s="28"/>
      <c r="G14" s="28"/>
      <c r="H14" s="28"/>
      <c r="I14" s="28"/>
      <c r="J14" s="28"/>
      <c r="K14" s="28"/>
      <c r="L14" s="28"/>
      <c r="M14" s="28"/>
      <c r="N14" s="28"/>
      <c r="O14" s="28"/>
    </row>
    <row r="15" spans="1:17" ht="15" customHeight="1" x14ac:dyDescent="0.25">
      <c r="A15" s="47" t="s">
        <v>27</v>
      </c>
      <c r="B15" s="47"/>
      <c r="C15" s="47"/>
      <c r="D15" s="47"/>
      <c r="E15" s="47"/>
      <c r="F15" s="47"/>
      <c r="G15" s="29"/>
      <c r="H15" s="29"/>
      <c r="I15" s="29"/>
      <c r="J15" s="29"/>
      <c r="K15" s="29"/>
      <c r="L15" s="42" t="s">
        <v>28</v>
      </c>
      <c r="M15" s="42"/>
      <c r="N15" s="42"/>
      <c r="O15" s="28"/>
    </row>
    <row r="16" spans="1:17" ht="15" customHeight="1" x14ac:dyDescent="0.25">
      <c r="A16" s="47"/>
      <c r="B16" s="47"/>
      <c r="C16" s="47"/>
      <c r="D16" s="47"/>
      <c r="E16" s="47"/>
      <c r="F16" s="47"/>
      <c r="G16" s="29"/>
      <c r="H16" s="29"/>
      <c r="I16" s="29"/>
      <c r="J16" s="29"/>
      <c r="K16" s="29"/>
      <c r="L16" s="42"/>
      <c r="M16" s="42"/>
      <c r="N16" s="42"/>
      <c r="O16" s="28"/>
    </row>
    <row r="17" spans="1:15" ht="15" customHeight="1" x14ac:dyDescent="0.25">
      <c r="A17" s="47"/>
      <c r="B17" s="47"/>
      <c r="C17" s="47"/>
      <c r="D17" s="47"/>
      <c r="E17" s="47"/>
      <c r="F17" s="47"/>
      <c r="G17" s="29"/>
      <c r="H17" s="29"/>
      <c r="I17" s="29"/>
      <c r="J17" s="29"/>
      <c r="K17" s="29"/>
      <c r="L17" s="42"/>
      <c r="M17" s="42"/>
      <c r="N17" s="42"/>
      <c r="O17" s="28"/>
    </row>
    <row r="18" spans="1:15" ht="15" customHeight="1" x14ac:dyDescent="0.25">
      <c r="A18" s="47"/>
      <c r="B18" s="47"/>
      <c r="C18" s="47"/>
      <c r="D18" s="47"/>
      <c r="E18" s="47"/>
      <c r="F18" s="47"/>
      <c r="G18" s="29"/>
      <c r="H18" s="29"/>
      <c r="I18" s="29"/>
      <c r="J18" s="29"/>
      <c r="K18" s="29"/>
      <c r="L18" s="29"/>
      <c r="M18" s="29"/>
      <c r="N18" s="29"/>
      <c r="O18" s="28"/>
    </row>
    <row r="19" spans="1:15" ht="21" customHeight="1" x14ac:dyDescent="0.25">
      <c r="A19" s="47"/>
      <c r="B19" s="47"/>
      <c r="C19" s="47"/>
      <c r="D19" s="47"/>
      <c r="E19" s="47"/>
      <c r="F19" s="47"/>
      <c r="G19" s="29"/>
      <c r="H19" s="29"/>
      <c r="I19" s="29"/>
      <c r="J19" s="29"/>
      <c r="K19" s="29"/>
      <c r="L19" s="28"/>
      <c r="M19" s="28"/>
      <c r="N19" s="28"/>
      <c r="O19" s="28"/>
    </row>
  </sheetData>
  <mergeCells count="29">
    <mergeCell ref="L15:N17"/>
    <mergeCell ref="A11:O11"/>
    <mergeCell ref="A12:O12"/>
    <mergeCell ref="L6:L7"/>
    <mergeCell ref="M6:M7"/>
    <mergeCell ref="N6:N7"/>
    <mergeCell ref="O6:O7"/>
    <mergeCell ref="A13:D13"/>
    <mergeCell ref="A15:F19"/>
    <mergeCell ref="B5:B7"/>
    <mergeCell ref="C5:C7"/>
    <mergeCell ref="D5:D7"/>
    <mergeCell ref="E5:H5"/>
    <mergeCell ref="I5:K5"/>
    <mergeCell ref="L5:O5"/>
    <mergeCell ref="H6:H7"/>
    <mergeCell ref="L9:M9"/>
    <mergeCell ref="A1:O1"/>
    <mergeCell ref="A2:B2"/>
    <mergeCell ref="D2:O2"/>
    <mergeCell ref="D3:O3"/>
    <mergeCell ref="D4:O4"/>
    <mergeCell ref="A3:B3"/>
    <mergeCell ref="A4:B4"/>
    <mergeCell ref="A10:H10"/>
    <mergeCell ref="I6:I7"/>
    <mergeCell ref="J6:J7"/>
    <mergeCell ref="K6:K7"/>
    <mergeCell ref="A5:A7"/>
  </mergeCells>
  <pageMargins left="0.70866141732283472" right="0.70866141732283472" top="0.74803149606299213" bottom="0.7480314960629921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2" baseType="variant">
      <vt:variant>
        <vt:lpstr>Листы</vt:lpstr>
      </vt:variant>
      <vt:variant>
        <vt:i4>2</vt:i4>
      </vt:variant>
    </vt:vector>
  </HeadingPairs>
  <TitlesOfParts>
    <vt:vector size="2" baseType="lpstr">
      <vt:lpstr>ГРАНД-СМЕТА</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Гостевой</dc:creator>
  <cp:lastModifiedBy>gost</cp:lastModifiedBy>
  <cp:revision>4</cp:revision>
  <cp:lastPrinted>2026-01-16T07:15:21Z</cp:lastPrinted>
  <dcterms:created xsi:type="dcterms:W3CDTF">2006-09-16T00:00:00Z</dcterms:created>
  <dcterms:modified xsi:type="dcterms:W3CDTF">2026-07-21T09:31:05Z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