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223-ФЗ\№ 69-223ЕАТ_26 (смеситель_Кондратьев)\"/>
    </mc:Choice>
  </mc:AlternateContent>
  <bookViews>
    <workbookView xWindow="0" yWindow="0" windowWidth="19200" windowHeight="10995"/>
  </bookViews>
  <sheets>
    <sheet name="Обосн для ЗК" sheetId="4" r:id="rId1"/>
    <sheet name="Лист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G7" i="4"/>
  <c r="F7" i="4"/>
  <c r="I6" i="4" l="1"/>
  <c r="J6" i="4" s="1"/>
  <c r="K6" i="4" s="1"/>
  <c r="D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<sst xmlns="http://schemas.openxmlformats.org/spreadsheetml/2006/main" count="22" uniqueCount="22">
  <si>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</si>
  <si>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</si>
  <si>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</si>
  <si>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</si>
  <si>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</si>
  <si>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</si>
  <si>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шт</t>
  </si>
  <si>
    <t>Обоснование начальной (максимальной) цены договора (далее: Н(М)ЦД)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</si>
  <si>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</si>
  <si>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</si>
  <si>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</si>
  <si>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</si>
  <si>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</si>
  <si>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</si>
  <si>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</si>
  <si>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</si>
  <si>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</si>
  <si>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</si>
  <si>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В соответствии с принципом эффективности использования средств, Заказчик принял решение об утверждении НМЦД на основе минимального ценового предложения потенциального поставщика. Наименьшая цена составила:</t>
  </si>
  <si>
    <t>Смеситель кухонный</t>
  </si>
  <si>
    <t>28.14.12.110</t>
  </si>
  <si>
    <r>
      <rPr>
        <i/>
        <sz val="12"/>
        <color rgb="FFFF0000"/>
        <rFont val="Times New Roman"/>
        <family val="1"/>
        <charset val="204"/>
      </rPr>
      <t>Предмет договора</t>
    </r>
    <r>
      <rPr>
        <i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 xml:space="preserve">   Поставка смесителя кухонного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</si>
</sst>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N5" sqref="N5"/>
    </sheetView>
  </sheetViews>
  <sheetFormatPr defaultColWidth="9.1328125" defaultRowHeight="13.15" x14ac:dyDescent="0.4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3" ht="10.5" customHeight="1" x14ac:dyDescent="0.4">
      <c r="J1" s="20"/>
      <c r="K1" s="20"/>
    </row>
    <row r="2" spans="1:13" ht="15" x14ac:dyDescent="0.4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15.75" customHeight="1" x14ac:dyDescent="0.4">
      <c r="B3" s="29" t="s">
        <v>21</v>
      </c>
      <c r="C3" s="29"/>
      <c r="D3" s="29"/>
      <c r="E3" s="29"/>
      <c r="F3" s="29"/>
      <c r="G3" s="29"/>
      <c r="H3" s="29"/>
      <c r="I3" s="29"/>
      <c r="J3" s="29"/>
      <c r="K3" s="29"/>
    </row>
    <row r="4" spans="1:13" ht="50.25" customHeight="1" x14ac:dyDescent="0.4">
      <c r="A4" s="30" t="s">
        <v>8</v>
      </c>
      <c r="B4" s="32" t="s">
        <v>0</v>
      </c>
      <c r="C4" s="34" t="s">
        <v>5</v>
      </c>
      <c r="D4" s="33" t="s">
        <v>1</v>
      </c>
      <c r="E4" s="33" t="s">
        <v>9</v>
      </c>
      <c r="F4" s="37" t="s">
        <v>2</v>
      </c>
      <c r="G4" s="38"/>
      <c r="H4" s="39"/>
      <c r="I4" s="40" t="s">
        <v>10</v>
      </c>
      <c r="J4" s="40"/>
      <c r="K4" s="40"/>
    </row>
    <row r="5" spans="1:13" ht="159" customHeight="1" x14ac:dyDescent="0.4">
      <c r="A5" s="31"/>
      <c r="B5" s="33"/>
      <c r="C5" s="35"/>
      <c r="D5" s="36"/>
      <c r="E5" s="36"/>
      <c r="F5" s="1" t="s">
        <v>14</v>
      </c>
      <c r="G5" s="1" t="s">
        <v>15</v>
      </c>
      <c r="H5" s="1" t="s">
        <v>16</v>
      </c>
      <c r="I5" s="14" t="s">
        <v>3</v>
      </c>
      <c r="J5" s="14" t="s">
        <v>4</v>
      </c>
      <c r="K5" s="5" t="s">
        <v>12</v>
      </c>
      <c r="M5" s="6"/>
    </row>
    <row r="6" spans="1:13" ht="16.5" customHeight="1" x14ac:dyDescent="0.4">
      <c r="A6" s="18" t="s">
        <v>20</v>
      </c>
      <c r="B6" s="19">
        <v>1</v>
      </c>
      <c r="C6" s="17" t="s">
        <v>19</v>
      </c>
      <c r="D6" s="7" t="s">
        <v>6</v>
      </c>
      <c r="E6" s="7">
        <v>1</v>
      </c>
      <c r="F6" s="15">
        <v>6099.66</v>
      </c>
      <c r="G6" s="15">
        <v>6244.89</v>
      </c>
      <c r="H6" s="15">
        <v>6293.3</v>
      </c>
      <c r="I6" s="15">
        <f>ROUND(AVERAGE(F6:H6),2)</f>
        <v>6212.62</v>
      </c>
      <c r="J6" s="16">
        <f>SQRT(SUM((POWER(F6-I6,2)),(POWER(G6-I6,2)),(POWER(H6-I6,2)))/(COLUMNS(F6:H6)-1))</f>
        <v>100.77345111684943</v>
      </c>
      <c r="K6" s="16">
        <f>J6/I6*100</f>
        <v>1.6220765331993496</v>
      </c>
      <c r="M6" s="6"/>
    </row>
    <row r="7" spans="1:13" s="8" customFormat="1" ht="13.9" x14ac:dyDescent="0.45">
      <c r="A7" s="21" t="s">
        <v>17</v>
      </c>
      <c r="B7" s="22"/>
      <c r="C7" s="23"/>
      <c r="D7" s="22"/>
      <c r="E7" s="24"/>
      <c r="F7" s="15">
        <f>F6*E6</f>
        <v>6099.66</v>
      </c>
      <c r="G7" s="15">
        <f>G6*E6</f>
        <v>6244.89</v>
      </c>
      <c r="H7" s="15">
        <f>H6*E6</f>
        <v>6293.3</v>
      </c>
      <c r="I7" s="15"/>
      <c r="J7" s="16"/>
      <c r="K7" s="16"/>
    </row>
    <row r="8" spans="1:13" s="9" customFormat="1" ht="15" x14ac:dyDescent="0.45">
      <c r="B8" s="3"/>
      <c r="C8" s="3"/>
      <c r="D8" s="3"/>
      <c r="E8" s="3"/>
      <c r="F8" s="3"/>
      <c r="G8" s="3"/>
      <c r="H8" s="3"/>
      <c r="I8" s="10"/>
      <c r="K8" s="10"/>
    </row>
    <row r="9" spans="1:13" ht="52.9" customHeight="1" x14ac:dyDescent="0.45">
      <c r="A9" s="25" t="s">
        <v>18</v>
      </c>
      <c r="B9" s="25"/>
      <c r="C9" s="25"/>
      <c r="D9" s="26">
        <f>F7</f>
        <v>6099.66</v>
      </c>
      <c r="E9" s="27"/>
      <c r="F9" s="13" t="s">
        <v>13</v>
      </c>
      <c r="G9" s="4"/>
      <c r="H9" s="4"/>
    </row>
    <row r="10" spans="1:13" ht="13.9" x14ac:dyDescent="0.4">
      <c r="C10" s="11"/>
    </row>
    <row r="12" spans="1:13" x14ac:dyDescent="0.4">
      <c r="A12" s="12" t="s">
        <v>11</v>
      </c>
    </row>
  </sheetData>
  <mergeCells count="13">
    <mergeCell ref="J1:K1"/>
    <mergeCell ref="A7:E7"/>
    <mergeCell ref="A9:C9"/>
    <mergeCell ref="D9:E9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328125" defaultRowHeight="13.15" x14ac:dyDescent="0.4"/>
  <cols>
    <col min="1" max="16384" width="9.1328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 для ЗК</vt:lpstr>
      <vt:lpstr>Лист1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2026-06-23T02:15:15Z</dcterms:modified>
</cp:coreProperties>
</file>