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чай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<sst xmlns="http://schemas.openxmlformats.org/spreadsheetml/2006/main" count="26" uniqueCount="21">
  <si>
    <t xml:space="preserve">№ п/п</t>
  </si>
  <si>
    <t xml:space="preserve">Наименование товара, работ, услуг</t>
  </si>
  <si>
    <t xml:space="preserve">Объем</t>
  </si>
  <si>
    <t xml:space="preserve">Источник №1</t>
  </si>
  <si>
    <t xml:space="preserve">Источник №2</t>
  </si>
  <si>
    <t xml:space="preserve">Источник №3</t>
  </si>
  <si>
    <t xml:space="preserve">Источник №4</t>
  </si>
  <si>
    <t xml:space="preserve">Источник №5 </t>
  </si>
  <si>
    <t xml:space="preserve">Источник №6 </t>
  </si>
  <si>
    <t xml:space="preserve">Средн. арифм.</t>
  </si>
  <si>
    <t xml:space="preserve">Кол-во знач.</t>
  </si>
  <si>
    <t xml:space="preserve">Сред. квадр. 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</si>
  <si>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</si>
  <si>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</si>
  <si>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</si>
  <si>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</si>
  <si>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</si>
  <si>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</si>
  <si>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t xml:space="preserve">чай черный</t>
  </si>
  <si>
    <t xml:space="preserve">кг</t>
  </si>
  <si>
    <t xml:space="preserve">НМЦК контракта (рын.) =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</si>
</sst>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_р_."/>
    <numFmt numFmtId="166" formatCode="0.00"/>
    <numFmt numFmtId="167" formatCode="0.00;[RED]0.00"/>
    <numFmt numFmtId="168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0"/>
      <charset val="1"/>
    </font>
    <font>
      <sz val="9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/>
      <diagonal/>
    </border>
    <border diagonalUp="false" diagonalDown="false"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 diagonalUp="false" diagonalDown="false">
      <left/>
      <right style="thin">
        <color rgb="FF242424"/>
      </right>
      <top style="thin">
        <color rgb="FF242424"/>
      </top>
      <bottom style="thin">
        <color rgb="FF24242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b val="0"/>
        <color rgb="FF800080"/>
        <sz val="11"/>
      </font>
      <fill>
        <patternFill>
          <bgColor rgb="FFFF99CC"/>
        </patternFill>
      </fill>
    </dxf>
    <dxf>
      <font>
        <b val="0"/>
        <color rgb="FF008000"/>
        <sz val="11"/>
      </font>
      <fill>
        <patternFill>
          <bgColor rgb="FFCCFF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24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9.1484375" defaultRowHeight="12.8" zeroHeight="false" outlineLevelRow="0" outlineLevelCol="0"/>
  <cols>
    <col collapsed="false" customWidth="true" hidden="false" outlineLevel="0" max="1" min="1" style="1" width="5.43"/>
    <col collapsed="false" customWidth="true" hidden="false" outlineLevel="0" max="2" min="2" style="1" width="19.85"/>
    <col collapsed="false" customWidth="true" hidden="false" outlineLevel="0" max="3" min="3" style="1" width="7.29"/>
    <col collapsed="false" customWidth="true" hidden="false" outlineLevel="0" max="4" min="4" style="1" width="7.15"/>
    <col collapsed="false" customWidth="true" hidden="false" outlineLevel="0" max="5" min="5" style="2" width="10.72"/>
    <col collapsed="false" customWidth="true" hidden="false" outlineLevel="0" max="7" min="6" style="2" width="10.99"/>
    <col collapsed="false" customWidth="true" hidden="false" outlineLevel="0" max="8" min="8" style="2" width="11.14"/>
    <col collapsed="false" customWidth="true" hidden="true" outlineLevel="0" max="10" min="9" style="2" width="10"/>
    <col collapsed="false" customWidth="true" hidden="false" outlineLevel="0" max="11" min="11" style="2" width="9.85"/>
    <col collapsed="false" customWidth="true" hidden="false" outlineLevel="0" max="12" min="12" style="1" width="7.71"/>
    <col collapsed="false" customWidth="true" hidden="false" outlineLevel="0" max="13" min="13" style="1" width="7"/>
    <col collapsed="false" customWidth="true" hidden="false" outlineLevel="0" max="14" min="14" style="1" width="10.29"/>
    <col collapsed="false" customWidth="true" hidden="false" outlineLevel="0" max="15" min="15" style="1" width="14.15"/>
    <col collapsed="false" customWidth="true" hidden="false" outlineLevel="0" max="16" min="16" style="2" width="15.71"/>
    <col collapsed="false" customWidth="true" hidden="false" outlineLevel="0" max="17" min="17" style="1" width="13.02"/>
    <col collapsed="false" customWidth="true" hidden="false" outlineLevel="0" max="18" min="18" style="1" width="11.72"/>
    <col collapsed="false" customWidth="true" hidden="false" outlineLevel="0" max="19" min="19" style="1" width="11.57"/>
    <col collapsed="false" customWidth="true" hidden="false" outlineLevel="0" max="21" min="20" style="1" width="10.58"/>
    <col collapsed="false" customWidth="false" hidden="false" outlineLevel="0" max="1024" min="22" style="1" width="9.13"/>
  </cols>
  <sheetData>
    <row r="1" customFormat="false" ht="54" hidden="false" customHeight="true" outlineLevel="0" collapsed="false">
      <c r="A1" s="3" t="s">
        <v>0</v>
      </c>
      <c r="B1" s="3" t="s">
        <v>1</v>
      </c>
      <c r="C1" s="4" t="s">
        <v>2</v>
      </c>
      <c r="D1" s="4"/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5" t="s">
        <v>14</v>
      </c>
    </row>
    <row r="2" customFormat="false" ht="22.35" hidden="false" customHeight="false" outlineLevel="0" collapsed="false">
      <c r="A2" s="3"/>
      <c r="B2" s="3"/>
      <c r="C2" s="3" t="s">
        <v>15</v>
      </c>
      <c r="D2" s="3" t="s">
        <v>16</v>
      </c>
      <c r="E2" s="6" t="s">
        <v>17</v>
      </c>
      <c r="F2" s="6" t="s">
        <v>17</v>
      </c>
      <c r="G2" s="6" t="s">
        <v>17</v>
      </c>
      <c r="H2" s="6" t="s">
        <v>17</v>
      </c>
      <c r="I2" s="6" t="s">
        <v>17</v>
      </c>
      <c r="J2" s="6" t="s">
        <v>17</v>
      </c>
      <c r="K2" s="5"/>
      <c r="L2" s="4"/>
      <c r="M2" s="4"/>
      <c r="N2" s="4"/>
      <c r="O2" s="4"/>
      <c r="P2" s="5"/>
    </row>
    <row r="3" customFormat="false" ht="25.35" hidden="false" customHeight="false" outlineLevel="0" collapsed="false">
      <c r="A3" s="3" t="n">
        <v>1</v>
      </c>
      <c r="B3" s="3" t="s">
        <v>18</v>
      </c>
      <c r="C3" s="7" t="s">
        <v>19</v>
      </c>
      <c r="D3" s="8" t="n">
        <v>640</v>
      </c>
      <c r="E3" s="9" t="n">
        <v>500</v>
      </c>
      <c r="F3" s="10" t="n">
        <v>445</v>
      </c>
      <c r="G3" s="11" t="n">
        <v>400</v>
      </c>
      <c r="H3" s="5"/>
      <c r="I3" s="5"/>
      <c r="J3" s="5"/>
      <c r="K3" s="5" t="n">
        <f aca="false">ROUND(AVERAGE(E3, F3, G3, H3, I3, J3), 2)</f>
        <v>448.33</v>
      </c>
      <c r="L3" s="12" t="n">
        <f aca="false">COUNT(E3:J3)</f>
        <v>3</v>
      </c>
      <c r="M3" s="13" t="n">
        <f aca="false">_xlfn.STDEV.S(E3, F3, G3, I3)</f>
        <v>50.0832640043891</v>
      </c>
      <c r="N3" s="13" t="n">
        <f aca="false">M3/K3*100</f>
        <v>11.1710713100593</v>
      </c>
      <c r="O3" s="14" t="str">
        <f aca="false">IF(N3&lt;33, "ОДНОРОДНЫЕ", "НЕОДНОРОДНЫЕ")</f>
        <v>ОДНОРОДНЫЕ</v>
      </c>
      <c r="P3" s="5" t="n">
        <f aca="false">D3*K3</f>
        <v>286931.2</v>
      </c>
      <c r="Q3" s="13" t="n">
        <f aca="false">D3*E3</f>
        <v>320000</v>
      </c>
      <c r="R3" s="13" t="n">
        <f aca="false">D3*F3</f>
        <v>284800</v>
      </c>
      <c r="S3" s="13" t="n">
        <f aca="false">D3*G3</f>
        <v>256000</v>
      </c>
      <c r="T3" s="13" t="n">
        <f aca="false">D3*H3</f>
        <v>0</v>
      </c>
      <c r="U3" s="13" t="n">
        <f aca="false">D3*I3</f>
        <v>0</v>
      </c>
    </row>
    <row r="4" s="12" customFormat="true" ht="30.75" hidden="false" customHeight="true" outlineLevel="0" collapsed="false">
      <c r="A4" s="15" t="s">
        <v>20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5" t="n">
        <f aca="false">P3</f>
        <v>286931.2</v>
      </c>
      <c r="Q4" s="5" t="n">
        <f aca="false">Q3</f>
        <v>320000</v>
      </c>
      <c r="R4" s="5" t="n">
        <f aca="false">R3</f>
        <v>284800</v>
      </c>
      <c r="S4" s="5" t="n">
        <f aca="false">S3</f>
        <v>256000</v>
      </c>
      <c r="T4" s="5" t="n">
        <f aca="false">T3</f>
        <v>0</v>
      </c>
      <c r="U4" s="5" t="n">
        <f aca="false">U3</f>
        <v>0</v>
      </c>
    </row>
    <row r="5" customFormat="false" ht="12" hidden="false" customHeight="true" outlineLevel="0" collapsed="false"/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4:O4"/>
  </mergeCells>
  <conditionalFormatting sqref="O3">
    <cfRule type="expression" priority="2" aboveAverage="0" equalAverage="0" bottom="0" percent="0" rank="0" text="" dxfId="0">
      <formula>NOT(ISERROR(SEARCH("НЕОДНОРОДНЫЕ", O3)))</formula>
    </cfRule>
  </conditionalFormatting>
  <conditionalFormatting sqref="O3">
    <cfRule type="expression" priority="3" aboveAverage="0" equalAverage="0" bottom="0" percent="0" rank="0" text="" dxfId="1">
      <formula>NOT(ISERROR(SEARCH("ОДНОРОДНЫЕ", O3)))</formula>
    </cfRule>
  </conditionalFormatting>
  <conditionalFormatting sqref="O3">
    <cfRule type="expression" priority="4" aboveAverage="0" equalAverage="0" bottom="0" percent="0" rank="0" text="" dxfId="0">
      <formula>NOT(ISERROR(SEARCH("НЕОДНОРОДНЫЕ", O3)))</formula>
    </cfRule>
  </conditionalFormatting>
  <conditionalFormatting sqref="O3">
    <cfRule type="expression" priority="5" aboveAverage="0" equalAverage="0" bottom="0" percent="0" rank="0" text="" dxfId="0">
      <formula>NOT(ISERROR(SEARCH("НЕОДНОРОДНЫЕ", O3)))</formula>
    </cfRule>
  </conditionalFormatting>
  <conditionalFormatting sqref="O3">
    <cfRule type="expression" priority="6" aboveAverage="0" equalAverage="0" bottom="0" percent="0" rank="0" text="" dxfId="1">
      <formula>NOT(ISERROR(SEARCH("ОДНОРОДНЫЕ", O3)))</formula>
    </cfRule>
  </conditionalFormatting>
  <conditionalFormatting sqref="O3">
    <cfRule type="expression" priority="7" aboveAverage="0" equalAverage="0" bottom="0" percent="0" rank="0" text="" dxfId="0">
      <formula>NOT(ISERROR(SEARCH("НЕ", O3)))</formula>
    </cfRule>
  </conditionalFormatting>
  <printOptions headings="false" gridLines="false" gridLinesSet="true" horizontalCentered="false" verticalCentered="false"/>
  <pageMargins left="0.220138888888889" right="0.2" top="0.747916666666667" bottom="0.747916666666667" header="0.511805555555555" footer="0.511805555555555"/>
  <pageSetup paperSize="9" scale="71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colBreaks count="1" manualBreakCount="1">
    <brk id="20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LibreOffice/7.0.4.2$Windows_x86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2026-03-30T11:29:43Z</dcterms:created>
  <dc:creator/>
  <dc:description/>
  <dc:language>ru-RU</dc:language>
  <cp:lastModifiedBy/>
  <cp:lastPrinted>2026-08-15T12:02:04Z</cp:lastPrinted>
  <dcterms:modified xsi:type="dcterms:W3CDTF">2026-08-15T12:02:16Z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