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15.wmf" ContentType="image/x-wmf"/>
  <Override PartName="/xl/media/image16.wmf" ContentType="image/x-wmf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НМЦК (Кабели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<sst xmlns="http://schemas.openxmlformats.org/spreadsheetml/2006/main" count="45" uniqueCount="36">
  <si>
    <t xml:space="preserve">Обоснование начальной (максимальной) цены контракта</t>
  </si>
  <si>
    <r>
      <rPr>
        <b val="true"/>
        <sz val="12"/>
        <rFont val="Times New Roman"/>
        <family val="1"/>
        <charset val="204"/>
      </rPr>
      <t xml:space="preserve">Предмет контракта: </t>
    </r>
    <r>
      <rPr>
        <b val="true"/>
        <sz val="11"/>
        <rFont val="Times New Roman"/>
        <family val="1"/>
        <charset val="204"/>
      </rPr>
      <t xml:space="preserve"> Поставка хозяйственных товаров</t>
    </r>
  </si>
  <si>
    <r>
      <rPr>
        <b val="true"/>
        <sz val="11"/>
        <color rgb="FF000000"/>
        <rFont val="Times New Roman"/>
        <family val="1"/>
        <charset val="204"/>
      </rPr>
      <t xml:space="preserve">Используемый метод определения Н(М)ЦК:</t>
    </r>
    <r>
      <rPr>
        <sz val="11"/>
        <color rgb="FF000000"/>
        <rFont val="Times New Roman"/>
        <family val="1"/>
        <charset val="204"/>
      </rPr>
      <t xml:space="preserve"> 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</si>
  <si>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 xml:space="preserve">№</t>
  </si>
  <si>
    <t xml:space="preserve">Наименование объекта закупки</t>
  </si>
  <si>
    <t xml:space="preserve">Основные характеристики объекта закупки</t>
  </si>
  <si>
    <t xml:space="preserve">Ед. изм</t>
  </si>
  <si>
    <t xml:space="preserve">Кол-во</t>
  </si>
  <si>
    <t xml:space="preserve">Коммерческие предложения, данные реестра контрактов (руб./ед.изм.)</t>
  </si>
  <si>
    <t xml:space="preserve">Однородность совокупности значений выявленных цен, используемых в расчете Н(М)ЦК</t>
  </si>
  <si>
    <t xml:space="preserve">Устанновленая цена за единицу измерения, руб.</t>
  </si>
  <si>
    <t xml:space="preserve">Установленная Н(М)ЦК, руб.</t>
  </si>
  <si>
    <t xml:space="preserve">Коммерческое предложение Поставщик №1</t>
  </si>
  <si>
    <t xml:space="preserve">Коммерческое предложение Поставщик №2</t>
  </si>
  <si>
    <t xml:space="preserve">Коммерческое предложение Поставщик №3</t>
  </si>
  <si>
    <t xml:space="preserve">Коммерческое предложение Поставщик №4</t>
  </si>
  <si>
    <t xml:space="preserve">Применяемый коэффициент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</si>
  <si>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</si>
  <si>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</si>
  <si>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b val="true"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 val="true"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</si>
  <si>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t xml:space="preserve">Демеркуризационный набор</t>
  </si>
  <si>
    <t xml:space="preserve"> В соответствии с техническим заданием</t>
  </si>
  <si>
    <t xml:space="preserve">штука</t>
  </si>
  <si>
    <t xml:space="preserve">-</t>
  </si>
  <si>
    <t xml:space="preserve">Сменный баллон для автоматического освежителя</t>
  </si>
  <si>
    <t xml:space="preserve">  В соответствии с техническим заданием</t>
  </si>
  <si>
    <t xml:space="preserve">Ведра с крышкой и педалью</t>
  </si>
  <si>
    <t xml:space="preserve">В соответствии с техническим заданием</t>
  </si>
  <si>
    <t xml:space="preserve">Таз для полоскания посуды</t>
  </si>
  <si>
    <t xml:space="preserve">Тряпка  для  пола</t>
  </si>
  <si>
    <t xml:space="preserve">Салфетки для стекла</t>
  </si>
  <si>
    <t xml:space="preserve">Всего</t>
  </si>
  <si>
    <t xml:space="preserve">Начальная (максимальная) цена контракта установлена на основании минимального ценового предложения.</t>
  </si>
  <si>
    <t xml:space="preserve">Начальная (максимальная) цена контракта принята в сумме </t>
  </si>
  <si>
    <t xml:space="preserve">(Пятьдесят пять тысяч семьсот двадцать) рубль 00 коп.</t>
  </si>
  <si>
    <t xml:space="preserve">Дата подготовки обоснования НМЦК: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</si>
</sst>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#,##0.00"/>
    <numFmt numFmtId="167" formatCode="#,##0"/>
    <numFmt numFmtId="168" formatCode="dd/mm/yyyy"/>
  </numFmts>
  <fonts count="22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name val="Times New Roman"/>
      <family val="1"/>
      <charset val="128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1"/>
      <name val="Times New Roman"/>
      <family val="1"/>
      <charset val="1"/>
    </font>
    <font>
      <sz val="11"/>
      <color rgb="FF00000A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9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21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5.wmf"/><Relationship Id="rId2" Type="http://schemas.openxmlformats.org/officeDocument/2006/relationships/image" Target="../media/image16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12</xdr:col>
      <xdr:colOff>19800</xdr:colOff>
      <xdr:row>5</xdr:row>
      <xdr:rowOff>952560</xdr:rowOff>
    </xdr:from>
    <xdr:to>
      <xdr:col>12</xdr:col>
      <xdr:colOff>1118160</xdr:colOff>
      <xdr:row>5</xdr:row>
      <xdr:rowOff>1303560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11549880" y="3348360"/>
          <a:ext cx="1098360" cy="35100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11</xdr:col>
      <xdr:colOff>19800</xdr:colOff>
      <xdr:row>5</xdr:row>
      <xdr:rowOff>923760</xdr:rowOff>
    </xdr:from>
    <xdr:to>
      <xdr:col>11</xdr:col>
      <xdr:colOff>1018440</xdr:colOff>
      <xdr:row>5</xdr:row>
      <xdr:rowOff>1360440</xdr:rowOff>
    </xdr:to>
    <xdr:pic>
      <xdr:nvPicPr>
        <xdr:cNvPr id="1" name="Picture 2" descr=""/>
        <xdr:cNvPicPr/>
      </xdr:nvPicPr>
      <xdr:blipFill>
        <a:blip r:embed="rId2"/>
        <a:stretch/>
      </xdr:blipFill>
      <xdr:spPr>
        <a:xfrm>
          <a:off x="10462320" y="3319560"/>
          <a:ext cx="998640" cy="436680"/>
        </a:xfrm>
        <a:prstGeom prst="rect">
          <a:avLst/>
        </a:prstGeom>
        <a:ln w="9525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048576"/>
  <sheetViews>
    <sheetView showFormulas="false" showGridLines="true" showRowColHeaders="true" showZeros="true" rightToLeft="false" tabSelected="true" showOutlineSymbols="true" defaultGridColor="true" view="pageBreakPreview" topLeftCell="A4" colorId="64" zoomScale="100" zoomScaleNormal="85" zoomScalePageLayoutView="100" workbookViewId="0">
      <selection pane="topLeft" activeCell="B12" activeCellId="0" sqref="B12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3.14"/>
    <col collapsed="false" customWidth="true" hidden="false" outlineLevel="0" max="2" min="2" style="1" width="23.28"/>
    <col collapsed="false" customWidth="true" hidden="false" outlineLevel="0" max="3" min="3" style="1" width="22.14"/>
    <col collapsed="false" customWidth="false" hidden="false" outlineLevel="0" max="4" min="4" style="1" width="9.17"/>
    <col collapsed="false" customWidth="true" hidden="false" outlineLevel="0" max="5" min="5" style="1" width="5.57"/>
    <col collapsed="false" customWidth="true" hidden="false" outlineLevel="0" max="6" min="6" style="1" width="14.69"/>
    <col collapsed="false" customWidth="true" hidden="false" outlineLevel="0" max="7" min="7" style="1" width="16"/>
    <col collapsed="false" customWidth="true" hidden="false" outlineLevel="0" max="8" min="8" style="1" width="17"/>
    <col collapsed="false" customWidth="true" hidden="false" outlineLevel="0" max="9" min="9" style="1" width="14.86"/>
    <col collapsed="false" customWidth="true" hidden="false" outlineLevel="0" max="10" min="10" style="1" width="6.15"/>
    <col collapsed="false" customWidth="true" hidden="false" outlineLevel="0" max="11" min="11" style="1" width="16"/>
    <col collapsed="false" customWidth="true" hidden="false" outlineLevel="0" max="12" min="12" style="1" width="15.42"/>
    <col collapsed="false" customWidth="true" hidden="false" outlineLevel="0" max="13" min="13" style="1" width="15.88"/>
    <col collapsed="false" customWidth="true" hidden="false" outlineLevel="0" max="14" min="14" style="1" width="14.28"/>
    <col collapsed="false" customWidth="true" hidden="false" outlineLevel="0" max="15" min="15" style="1" width="15.15"/>
    <col collapsed="false" customWidth="false" hidden="false" outlineLevel="0" max="1024" min="16" style="1" width="9.13"/>
  </cols>
  <sheetData>
    <row r="1" customFormat="false" ht="24.7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29.25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61.9" hidden="false" customHeight="true" outlineLevel="0" collapsed="false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customFormat="false" ht="42.75" hidden="false" customHeight="true" outlineLevel="0" collapsed="false">
      <c r="A5" s="6" t="s">
        <v>3</v>
      </c>
      <c r="B5" s="6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/>
      <c r="H5" s="7"/>
      <c r="I5" s="7"/>
      <c r="J5" s="7"/>
      <c r="K5" s="8" t="s">
        <v>9</v>
      </c>
      <c r="L5" s="8"/>
      <c r="M5" s="8"/>
      <c r="N5" s="9" t="s">
        <v>10</v>
      </c>
      <c r="O5" s="7" t="s">
        <v>11</v>
      </c>
    </row>
    <row r="6" customFormat="false" ht="113.25" hidden="false" customHeight="true" outlineLevel="0" collapsed="false">
      <c r="A6" s="6"/>
      <c r="B6" s="6"/>
      <c r="C6" s="7"/>
      <c r="D6" s="7"/>
      <c r="E6" s="7"/>
      <c r="F6" s="10" t="s">
        <v>12</v>
      </c>
      <c r="G6" s="10" t="s">
        <v>13</v>
      </c>
      <c r="H6" s="10" t="s">
        <v>14</v>
      </c>
      <c r="I6" s="10" t="s">
        <v>15</v>
      </c>
      <c r="J6" s="10" t="s">
        <v>16</v>
      </c>
      <c r="K6" s="7" t="s">
        <v>17</v>
      </c>
      <c r="L6" s="11" t="s">
        <v>18</v>
      </c>
      <c r="M6" s="11" t="s">
        <v>19</v>
      </c>
      <c r="N6" s="9"/>
      <c r="O6" s="7"/>
    </row>
    <row r="7" s="21" customFormat="true" ht="45.5" hidden="false" customHeight="true" outlineLevel="0" collapsed="false">
      <c r="A7" s="12" t="n">
        <v>1</v>
      </c>
      <c r="B7" s="13" t="s">
        <v>20</v>
      </c>
      <c r="C7" s="14" t="s">
        <v>21</v>
      </c>
      <c r="D7" s="15" t="s">
        <v>22</v>
      </c>
      <c r="E7" s="16" t="n">
        <v>1</v>
      </c>
      <c r="F7" s="17" t="n">
        <v>5370</v>
      </c>
      <c r="G7" s="17" t="n">
        <v>5600</v>
      </c>
      <c r="H7" s="17"/>
      <c r="I7" s="16"/>
      <c r="J7" s="18" t="s">
        <v>23</v>
      </c>
      <c r="K7" s="18" t="n">
        <f aca="false">AVERAGE(F7:I7)</f>
        <v>5485</v>
      </c>
      <c r="L7" s="19" t="n">
        <f aca="false">STDEV(F7:I7)</f>
        <v>162.634559672906</v>
      </c>
      <c r="M7" s="19" t="n">
        <f aca="false">L7/K7*100</f>
        <v>2.96507857197641</v>
      </c>
      <c r="N7" s="17" t="n">
        <f aca="false">F7</f>
        <v>5370</v>
      </c>
      <c r="O7" s="20" t="n">
        <f aca="false">N7*E7</f>
        <v>5370</v>
      </c>
    </row>
    <row r="8" s="21" customFormat="true" ht="48.5" hidden="false" customHeight="true" outlineLevel="0" collapsed="false">
      <c r="A8" s="12" t="n">
        <v>2</v>
      </c>
      <c r="B8" s="13" t="s">
        <v>24</v>
      </c>
      <c r="C8" s="14" t="s">
        <v>25</v>
      </c>
      <c r="D8" s="15" t="s">
        <v>22</v>
      </c>
      <c r="E8" s="16" t="n">
        <v>4</v>
      </c>
      <c r="F8" s="17" t="n">
        <v>890</v>
      </c>
      <c r="G8" s="17" t="n">
        <v>900</v>
      </c>
      <c r="H8" s="17"/>
      <c r="I8" s="16"/>
      <c r="J8" s="18" t="s">
        <v>23</v>
      </c>
      <c r="K8" s="18" t="n">
        <f aca="false">AVERAGE(F8:I8)</f>
        <v>895</v>
      </c>
      <c r="L8" s="19" t="n">
        <f aca="false">STDEV(F8:I8)</f>
        <v>7.07106781186548</v>
      </c>
      <c r="M8" s="19" t="n">
        <f aca="false">L8/K8*100</f>
        <v>0.790063442666533</v>
      </c>
      <c r="N8" s="17" t="n">
        <f aca="false">F8</f>
        <v>890</v>
      </c>
      <c r="O8" s="20" t="n">
        <f aca="false">N8*E8</f>
        <v>3560</v>
      </c>
    </row>
    <row r="9" s="21" customFormat="true" ht="48.5" hidden="false" customHeight="true" outlineLevel="0" collapsed="false">
      <c r="A9" s="12" t="n">
        <v>3</v>
      </c>
      <c r="B9" s="22" t="s">
        <v>26</v>
      </c>
      <c r="C9" s="14" t="s">
        <v>27</v>
      </c>
      <c r="D9" s="15" t="s">
        <v>22</v>
      </c>
      <c r="E9" s="16" t="n">
        <v>11</v>
      </c>
      <c r="F9" s="17" t="n">
        <v>2540</v>
      </c>
      <c r="G9" s="17" t="n">
        <v>2760</v>
      </c>
      <c r="H9" s="17"/>
      <c r="I9" s="16"/>
      <c r="J9" s="18"/>
      <c r="K9" s="18" t="n">
        <f aca="false">AVERAGE(F9:I9)</f>
        <v>2650</v>
      </c>
      <c r="L9" s="19" t="n">
        <f aca="false">STDEV(F9:I9)</f>
        <v>155.56349186104</v>
      </c>
      <c r="M9" s="19" t="n">
        <f aca="false">L9/K9*100</f>
        <v>5.87032044758643</v>
      </c>
      <c r="N9" s="17" t="n">
        <f aca="false">F9</f>
        <v>2540</v>
      </c>
      <c r="O9" s="20" t="n">
        <f aca="false">N9*E9</f>
        <v>27940</v>
      </c>
    </row>
    <row r="10" s="21" customFormat="true" ht="48.5" hidden="false" customHeight="true" outlineLevel="0" collapsed="false">
      <c r="A10" s="12" t="n">
        <v>4</v>
      </c>
      <c r="B10" s="23" t="s">
        <v>28</v>
      </c>
      <c r="C10" s="14" t="s">
        <v>27</v>
      </c>
      <c r="D10" s="15" t="s">
        <v>22</v>
      </c>
      <c r="E10" s="16" t="n">
        <v>21</v>
      </c>
      <c r="F10" s="17" t="n">
        <v>350</v>
      </c>
      <c r="G10" s="17" t="n">
        <v>390</v>
      </c>
      <c r="H10" s="17"/>
      <c r="I10" s="16"/>
      <c r="J10" s="18"/>
      <c r="K10" s="18" t="n">
        <f aca="false">AVERAGE(F10:I10)</f>
        <v>370</v>
      </c>
      <c r="L10" s="19" t="n">
        <f aca="false">STDEV(F10:I10)</f>
        <v>28.2842712474619</v>
      </c>
      <c r="M10" s="19" t="n">
        <f aca="false">L10/K10*100</f>
        <v>7.64439763444916</v>
      </c>
      <c r="N10" s="17" t="n">
        <f aca="false">F10</f>
        <v>350</v>
      </c>
      <c r="O10" s="20" t="n">
        <f aca="false">N10*E10</f>
        <v>7350</v>
      </c>
    </row>
    <row r="11" s="21" customFormat="true" ht="48.5" hidden="false" customHeight="true" outlineLevel="0" collapsed="false">
      <c r="A11" s="12" t="n">
        <v>5</v>
      </c>
      <c r="B11" s="23" t="s">
        <v>29</v>
      </c>
      <c r="C11" s="14" t="s">
        <v>27</v>
      </c>
      <c r="D11" s="15" t="s">
        <v>22</v>
      </c>
      <c r="E11" s="16" t="n">
        <v>30</v>
      </c>
      <c r="F11" s="17" t="n">
        <v>310</v>
      </c>
      <c r="G11" s="17" t="n">
        <v>340</v>
      </c>
      <c r="H11" s="17"/>
      <c r="I11" s="16"/>
      <c r="J11" s="18"/>
      <c r="K11" s="18" t="n">
        <f aca="false">AVERAGE(F11:I11)</f>
        <v>325</v>
      </c>
      <c r="L11" s="19" t="n">
        <f aca="false">STDEV(F11:I11)</f>
        <v>21.2132034355964</v>
      </c>
      <c r="M11" s="19" t="n">
        <f aca="false">L11/K11*100</f>
        <v>6.52713951864506</v>
      </c>
      <c r="N11" s="17" t="n">
        <f aca="false">F11</f>
        <v>310</v>
      </c>
      <c r="O11" s="20" t="n">
        <f aca="false">N11*E11</f>
        <v>9300</v>
      </c>
    </row>
    <row r="12" s="21" customFormat="true" ht="48.5" hidden="false" customHeight="true" outlineLevel="0" collapsed="false">
      <c r="A12" s="12" t="n">
        <v>6</v>
      </c>
      <c r="B12" s="22" t="s">
        <v>30</v>
      </c>
      <c r="C12" s="14" t="s">
        <v>27</v>
      </c>
      <c r="D12" s="15" t="s">
        <v>22</v>
      </c>
      <c r="E12" s="16" t="n">
        <v>20</v>
      </c>
      <c r="F12" s="17" t="n">
        <v>110</v>
      </c>
      <c r="G12" s="17" t="n">
        <v>150</v>
      </c>
      <c r="H12" s="17"/>
      <c r="I12" s="16"/>
      <c r="J12" s="18"/>
      <c r="K12" s="18" t="n">
        <f aca="false">AVERAGE(F12:I12)</f>
        <v>130</v>
      </c>
      <c r="L12" s="19" t="n">
        <f aca="false">STDEV(F12:I12)</f>
        <v>28.2842712474619</v>
      </c>
      <c r="M12" s="19" t="n">
        <f aca="false">L12/K12*100</f>
        <v>21.7571317288168</v>
      </c>
      <c r="N12" s="17" t="n">
        <f aca="false">F12</f>
        <v>110</v>
      </c>
      <c r="O12" s="20" t="n">
        <f aca="false">N12*E12</f>
        <v>2200</v>
      </c>
    </row>
    <row r="13" s="27" customFormat="true" ht="30.75" hidden="false" customHeight="true" outlineLevel="0" collapsed="false">
      <c r="A13" s="24" t="s">
        <v>31</v>
      </c>
      <c r="B13" s="24"/>
      <c r="C13" s="24"/>
      <c r="D13" s="24"/>
      <c r="E13" s="25"/>
      <c r="F13" s="26" t="n">
        <f aca="false">F7*E7+F8*E8+F9*E9+F10*E10+F11*E11+F12*E12</f>
        <v>55720</v>
      </c>
      <c r="G13" s="26" t="n">
        <f aca="false">E7*G7+E8*G8+E9*G9+E10*G10+E11*G11+E12*G12</f>
        <v>60950</v>
      </c>
      <c r="H13" s="26"/>
      <c r="I13" s="26"/>
      <c r="J13" s="26"/>
      <c r="K13" s="26"/>
      <c r="L13" s="26"/>
      <c r="M13" s="26"/>
      <c r="N13" s="26"/>
      <c r="O13" s="26" t="n">
        <f aca="false">O7+O8+O9+O10+O11+O12</f>
        <v>55720</v>
      </c>
    </row>
    <row r="14" s="21" customFormat="true" ht="12.8" hidden="false" customHeight="false" outlineLevel="0" collapsed="false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</row>
    <row r="15" s="21" customFormat="true" ht="16.4" hidden="false" customHeight="true" outlineLevel="0" collapsed="false">
      <c r="A15" s="28"/>
      <c r="B15" s="29" t="s">
        <v>32</v>
      </c>
      <c r="C15" s="28"/>
      <c r="D15" s="28"/>
      <c r="E15" s="28"/>
      <c r="F15" s="30"/>
      <c r="G15" s="28"/>
      <c r="H15" s="28"/>
      <c r="I15" s="28"/>
      <c r="J15" s="28"/>
      <c r="K15" s="28"/>
      <c r="L15" s="28"/>
      <c r="M15" s="28"/>
      <c r="N15" s="28"/>
      <c r="O15" s="28"/>
    </row>
    <row r="16" s="21" customFormat="true" ht="12.8" hidden="false" customHeight="false" outlineLevel="0" collapsed="false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="21" customFormat="true" ht="15" hidden="false" customHeight="false" outlineLevel="0" collapsed="false">
      <c r="A17" s="28"/>
      <c r="B17" s="31" t="s">
        <v>33</v>
      </c>
      <c r="C17" s="28"/>
      <c r="D17" s="28"/>
      <c r="E17" s="28"/>
      <c r="F17" s="32" t="n">
        <f aca="false">O13</f>
        <v>55720</v>
      </c>
      <c r="G17" s="33" t="s">
        <v>34</v>
      </c>
      <c r="H17" s="33"/>
      <c r="I17" s="33"/>
      <c r="J17" s="33"/>
      <c r="K17" s="33"/>
      <c r="L17" s="33"/>
      <c r="M17" s="33"/>
      <c r="N17" s="33"/>
      <c r="O17" s="33"/>
    </row>
    <row r="18" s="21" customFormat="true" ht="12.8" hidden="false" customHeight="false" outlineLevel="0" collapsed="false"/>
    <row r="19" customFormat="false" ht="15.75" hidden="false" customHeight="false" outlineLevel="0" collapsed="false">
      <c r="B19" s="34" t="s">
        <v>35</v>
      </c>
      <c r="C19" s="34"/>
      <c r="D19" s="35" t="n">
        <v>46245</v>
      </c>
      <c r="E19" s="35"/>
      <c r="F19" s="35"/>
    </row>
    <row r="20" customFormat="false" ht="12.75" hidden="false" customHeight="false" outlineLevel="0" collapsed="false">
      <c r="O20" s="36"/>
    </row>
    <row r="1048576" customFormat="false" ht="12.8" hidden="false" customHeight="false" outlineLevel="0" collapsed="false"/>
  </sheetData>
  <mergeCells count="17">
    <mergeCell ref="A1:O1"/>
    <mergeCell ref="A2:O2"/>
    <mergeCell ref="A3:O3"/>
    <mergeCell ref="A4:O4"/>
    <mergeCell ref="A5:A6"/>
    <mergeCell ref="B5:B6"/>
    <mergeCell ref="C5:C6"/>
    <mergeCell ref="D5:D6"/>
    <mergeCell ref="E5:E6"/>
    <mergeCell ref="F5:J5"/>
    <mergeCell ref="K5:M5"/>
    <mergeCell ref="N5:N6"/>
    <mergeCell ref="O5:O6"/>
    <mergeCell ref="A13:D13"/>
    <mergeCell ref="G17:O17"/>
    <mergeCell ref="B19:C19"/>
    <mergeCell ref="D19:F19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6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2014-01-15T18:15:09Z</dcterms:created>
  <dc:creator>SaVa</dc:creator>
  <dc:description/>
  <dc:language>ru-RU</dc:language>
  <cp:lastModifiedBy/>
  <cp:lastPrinted>2026-08-11T08:43:00Z</cp:lastPrinted>
  <dcterms:modified xsi:type="dcterms:W3CDTF">2026-08-11T09:10:41Z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