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Пылесос бытовой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<sst xmlns="http://schemas.openxmlformats.org/spreadsheetml/2006/main" count="169" uniqueCount="130">
  <si>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</si>
  <si>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</si>
  <si>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</si>
  <si>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</si>
  <si>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</si>
  <si>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</si>
  <si>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</si>
  <si>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</si>
  <si>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</si>
  <si>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</si>
  <si>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</si>
  <si>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</si>
  <si>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</si>
  <si>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</si>
  <si>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</si>
  <si>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</si>
  <si>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</si>
  <si>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</si>
  <si>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</si>
  <si>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</si>
  <si>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</si>
  <si>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</si>
  <si>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</si>
  <si>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</si>
  <si>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</si>
  <si>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</si>
  <si>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</si>
  <si>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</si>
  <si>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</si>
  <si>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</si>
  <si>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</si>
  <si>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</si>
  <si>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</si>
  <si>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</si>
  <si>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</si>
  <si>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</si>
  <si>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</si>
  <si>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</si>
  <si>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</si>
  <si>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</si>
  <si>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</si>
  <si>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</si>
  <si>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</si>
  <si>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</si>
  <si>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</si>
  <si>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</si>
  <si>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</si>
  <si>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</si>
  <si>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</si>
  <si>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</si>
  <si>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</si>
  <si>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</si>
  <si>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</si>
  <si>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</si>
  <si>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</si>
  <si>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</si>
  <si>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</si>
  <si>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</si>
  <si>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</si>
  <si>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</si>
  <si>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</si>
  <si>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</si>
  <si>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</si>
  <si>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</si>
  <si>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</si>
  <si>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</si>
  <si>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</si>
  <si>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</si>
  <si>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</si>
  <si>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</si>
  <si>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</si>
  <si>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</si>
  <si>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</si>
  <si>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</si>
  <si>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</si>
  <si>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</si>
  <si>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</si>
  <si>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</si>
  <si>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</si>
  <si>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</si>
  <si>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</si>
  <si>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</si>
  <si>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</si>
  <si>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</si>
  <si>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</si>
  <si>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</si>
  <si>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</si>
  <si>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</si>
  <si>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</si>
  <si>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</si>
  <si>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</si>
  <si>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</si>
  <si>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</si>
  <si>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</si>
  <si>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</si>
  <si>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</si>
  <si>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</si>
  <si>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</si>
  <si>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</si>
  <si>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</si>
  <si>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</si>
  <si>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</si>
  <si>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</si>
  <si>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</si>
  <si>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</si>
  <si>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</si>
  <si>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</si>
  <si>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</si>
  <si>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</si>
  <si>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</si>
  <si>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</si>
  <si>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</si>
  <si>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</si>
  <si>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</si>
  <si>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</si>
  <si>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</si>
  <si>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</si>
  <si>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</si>
  <si>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</si>
  <si>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</si>
  <si>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</si>
  <si>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</si>
  <si>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</si>
  <si>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</si>
  <si>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</si>
  <si>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</si>
  <si>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Пылесос бытовой            ОКПД2 27.51.21.111</t>
  </si>
  <si>
    <t>Ответ на запрос ценовой инф-и 
КП №1
вход. 1049 от 11.08.2026</t>
  </si>
  <si>
    <t>Ответ на запрос ценовой инф-и 
КП №2
вход. 1050 от 11.08.2026</t>
  </si>
  <si>
    <t>Ответ на запрос ценовой инф-и 
КП №3
вход. 1051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</si>
</sst>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78" t="s">
        <v>58</v>
      </c>
      <c r="C13" s="78"/>
      <c r="D13" s="78"/>
      <c r="E13" s="78"/>
      <c r="F13" s="78"/>
      <c r="G13" s="78"/>
      <c r="H13" s="78"/>
      <c r="I13" s="78"/>
      <c r="J13" s="78"/>
    </row>
    <row r="14" spans="2:10" ht="33" customHeight="1" x14ac:dyDescent="0.25">
      <c r="B14" s="78" t="s">
        <v>59</v>
      </c>
      <c r="C14" s="78"/>
      <c r="D14" s="78"/>
      <c r="E14" s="78"/>
      <c r="F14" s="78"/>
      <c r="G14" s="78"/>
      <c r="H14" s="78"/>
      <c r="I14" s="78"/>
      <c r="J14" s="78"/>
    </row>
    <row r="16" spans="2:10" ht="44.25" customHeight="1" x14ac:dyDescent="0.25">
      <c r="B16" s="31" t="s">
        <v>60</v>
      </c>
      <c r="C16" s="79" t="s">
        <v>61</v>
      </c>
      <c r="D16" s="79"/>
      <c r="E16" s="79"/>
      <c r="F16" s="80" t="s">
        <v>62</v>
      </c>
      <c r="G16" s="79"/>
      <c r="H16" s="79"/>
      <c r="I16" s="79"/>
      <c r="J16" s="79"/>
    </row>
    <row r="17" spans="2:10" x14ac:dyDescent="0.25">
      <c r="B17" s="35" t="s">
        <v>63</v>
      </c>
      <c r="C17" s="81" t="s">
        <v>81</v>
      </c>
      <c r="D17" s="81"/>
      <c r="E17" s="81"/>
      <c r="F17" s="82" t="s">
        <v>82</v>
      </c>
      <c r="G17" s="83"/>
      <c r="H17" s="83"/>
      <c r="I17" s="83"/>
      <c r="J17" s="84"/>
    </row>
    <row r="18" spans="2:10" ht="45.75" customHeight="1" x14ac:dyDescent="0.25">
      <c r="B18" s="35" t="s">
        <v>64</v>
      </c>
      <c r="C18" s="85" t="s">
        <v>83</v>
      </c>
      <c r="D18" s="86"/>
      <c r="E18" s="87"/>
      <c r="F18" s="81"/>
      <c r="G18" s="81"/>
      <c r="H18" s="81"/>
      <c r="I18" s="81"/>
      <c r="J18" s="81"/>
    </row>
    <row r="19" spans="2:10" ht="33" customHeight="1" x14ac:dyDescent="0.25">
      <c r="B19" s="35" t="s">
        <v>65</v>
      </c>
      <c r="C19" s="88" t="s">
        <v>115</v>
      </c>
      <c r="D19" s="89"/>
      <c r="E19" s="89"/>
      <c r="F19" s="81"/>
      <c r="G19" s="81"/>
      <c r="H19" s="81"/>
      <c r="I19" s="81"/>
      <c r="J19" s="81"/>
    </row>
    <row r="20" spans="2:10" ht="45.75" customHeight="1" x14ac:dyDescent="0.25">
      <c r="B20" s="35" t="s">
        <v>66</v>
      </c>
      <c r="C20" s="88" t="s">
        <v>112</v>
      </c>
      <c r="D20" s="89"/>
      <c r="E20" s="89"/>
      <c r="F20" s="81"/>
      <c r="G20" s="81"/>
      <c r="H20" s="81"/>
      <c r="I20" s="81"/>
      <c r="J20" s="81"/>
    </row>
    <row r="21" spans="2:10" ht="92.25" customHeight="1" x14ac:dyDescent="0.25">
      <c r="B21" s="35" t="s">
        <v>67</v>
      </c>
      <c r="C21" s="85" t="s">
        <v>84</v>
      </c>
      <c r="D21" s="86"/>
      <c r="E21" s="87"/>
      <c r="F21" s="81"/>
      <c r="G21" s="81"/>
      <c r="H21" s="81"/>
      <c r="I21" s="81"/>
      <c r="J21" s="81"/>
    </row>
    <row r="22" spans="2:10" ht="30" customHeight="1" x14ac:dyDescent="0.25">
      <c r="B22" s="35" t="s">
        <v>70</v>
      </c>
      <c r="C22" s="90" t="s">
        <v>85</v>
      </c>
      <c r="D22" s="91"/>
      <c r="E22" s="92"/>
      <c r="F22" s="82" t="s">
        <v>88</v>
      </c>
      <c r="G22" s="83"/>
      <c r="H22" s="83"/>
      <c r="I22" s="83"/>
      <c r="J22" s="84"/>
    </row>
    <row r="23" spans="2:10" ht="78" customHeight="1" x14ac:dyDescent="0.25">
      <c r="B23" s="35" t="s">
        <v>71</v>
      </c>
      <c r="C23" s="93" t="s">
        <v>86</v>
      </c>
      <c r="D23" s="94"/>
      <c r="E23" s="95"/>
      <c r="F23" s="96" t="s">
        <v>87</v>
      </c>
      <c r="G23" s="81"/>
      <c r="H23" s="81"/>
      <c r="I23" s="81"/>
      <c r="J23" s="81"/>
    </row>
    <row r="24" spans="2:10" ht="77.25" customHeight="1" x14ac:dyDescent="0.25">
      <c r="B24" s="35" t="s">
        <v>68</v>
      </c>
      <c r="C24" s="96" t="s">
        <v>89</v>
      </c>
      <c r="D24" s="81"/>
      <c r="E24" s="81"/>
      <c r="F24" s="93" t="s">
        <v>90</v>
      </c>
      <c r="G24" s="94"/>
      <c r="H24" s="94"/>
      <c r="I24" s="94"/>
      <c r="J24" s="95"/>
    </row>
    <row r="25" spans="2:10" x14ac:dyDescent="0.25">
      <c r="B25" s="35" t="s">
        <v>69</v>
      </c>
      <c r="C25" s="81" t="s">
        <v>91</v>
      </c>
      <c r="D25" s="81"/>
      <c r="E25" s="81"/>
      <c r="F25" s="97" t="s">
        <v>92</v>
      </c>
      <c r="G25" s="97"/>
      <c r="H25" s="97"/>
      <c r="I25" s="97"/>
      <c r="J25" s="97"/>
    </row>
    <row r="26" spans="2:10" ht="29.25" customHeight="1" x14ac:dyDescent="0.25">
      <c r="B26" s="35" t="s">
        <v>72</v>
      </c>
      <c r="C26" s="90" t="s">
        <v>95</v>
      </c>
      <c r="D26" s="91"/>
      <c r="E26" s="92"/>
      <c r="F26" s="82" t="s">
        <v>96</v>
      </c>
      <c r="G26" s="83"/>
      <c r="H26" s="83"/>
      <c r="I26" s="83"/>
      <c r="J26" s="84"/>
    </row>
    <row r="27" spans="2:10" ht="30" customHeight="1" x14ac:dyDescent="0.25">
      <c r="B27" s="35" t="s">
        <v>73</v>
      </c>
      <c r="C27" s="90" t="s">
        <v>97</v>
      </c>
      <c r="D27" s="91"/>
      <c r="E27" s="92"/>
      <c r="F27" s="81"/>
      <c r="G27" s="81"/>
      <c r="H27" s="81"/>
      <c r="I27" s="81"/>
      <c r="J27" s="81"/>
    </row>
    <row r="28" spans="2:10" ht="63" customHeight="1" x14ac:dyDescent="0.25">
      <c r="B28" s="35" t="s">
        <v>74</v>
      </c>
      <c r="C28" s="90" t="s">
        <v>98</v>
      </c>
      <c r="D28" s="91"/>
      <c r="E28" s="92"/>
      <c r="F28" s="81"/>
      <c r="G28" s="81"/>
      <c r="H28" s="81"/>
      <c r="I28" s="81"/>
      <c r="J28" s="81"/>
    </row>
    <row r="29" spans="2:10" ht="32.25" customHeight="1" x14ac:dyDescent="0.25">
      <c r="B29" s="35" t="s">
        <v>75</v>
      </c>
      <c r="C29" s="90" t="s">
        <v>99</v>
      </c>
      <c r="D29" s="91"/>
      <c r="E29" s="92"/>
      <c r="F29" s="81"/>
      <c r="G29" s="81"/>
      <c r="H29" s="81"/>
      <c r="I29" s="81"/>
      <c r="J29" s="81"/>
    </row>
    <row r="30" spans="2:10" ht="30.75" customHeight="1" x14ac:dyDescent="0.25">
      <c r="B30" s="35" t="s">
        <v>76</v>
      </c>
      <c r="C30" s="96" t="s">
        <v>100</v>
      </c>
      <c r="D30" s="96"/>
      <c r="E30" s="96"/>
      <c r="F30" s="97" t="s">
        <v>101</v>
      </c>
      <c r="G30" s="97"/>
      <c r="H30" s="97"/>
      <c r="I30" s="97"/>
      <c r="J30" s="97"/>
    </row>
    <row r="31" spans="2:10" ht="18" customHeight="1" x14ac:dyDescent="0.25">
      <c r="B31" s="35" t="s">
        <v>77</v>
      </c>
      <c r="C31" s="96" t="s">
        <v>93</v>
      </c>
      <c r="D31" s="96"/>
      <c r="E31" s="96"/>
      <c r="F31" s="98" t="s">
        <v>94</v>
      </c>
      <c r="G31" s="98"/>
      <c r="H31" s="98"/>
      <c r="I31" s="98"/>
      <c r="J31" s="98"/>
    </row>
    <row r="32" spans="2:10" ht="30.75" customHeight="1" x14ac:dyDescent="0.25">
      <c r="B32" s="36" t="s">
        <v>78</v>
      </c>
      <c r="C32" s="90" t="s">
        <v>102</v>
      </c>
      <c r="D32" s="91"/>
      <c r="E32" s="92"/>
      <c r="F32" s="108">
        <v>23536.240000000002</v>
      </c>
      <c r="G32" s="109"/>
      <c r="H32" s="109"/>
      <c r="I32" s="109"/>
      <c r="J32" s="110"/>
    </row>
    <row r="33" spans="2:10" ht="18" customHeight="1" x14ac:dyDescent="0.25">
      <c r="B33" s="102" t="s">
        <v>79</v>
      </c>
      <c r="C33" s="104" t="s">
        <v>104</v>
      </c>
      <c r="D33" s="105"/>
      <c r="E33" s="105"/>
      <c r="F33" s="33" t="s">
        <v>103</v>
      </c>
      <c r="G33" s="111">
        <f>F32*0.05</f>
        <v>1176.8120000000001</v>
      </c>
      <c r="H33" s="111"/>
      <c r="I33" s="111"/>
      <c r="J33" s="112"/>
    </row>
    <row r="34" spans="2:10" ht="43.5" customHeight="1" x14ac:dyDescent="0.25">
      <c r="B34" s="103"/>
      <c r="C34" s="106"/>
      <c r="D34" s="107"/>
      <c r="E34" s="107"/>
      <c r="F34" s="34" t="s">
        <v>105</v>
      </c>
      <c r="G34" s="113">
        <f>F32*0.01</f>
        <v>235.36240000000001</v>
      </c>
      <c r="H34" s="113"/>
      <c r="I34" s="113"/>
      <c r="J34" s="114"/>
    </row>
    <row r="35" spans="2:10" ht="76.5" customHeight="1" x14ac:dyDescent="0.25">
      <c r="B35" s="35" t="s">
        <v>80</v>
      </c>
      <c r="C35" s="90" t="s">
        <v>106</v>
      </c>
      <c r="D35" s="91"/>
      <c r="E35" s="92"/>
      <c r="F35" s="99" t="s">
        <v>111</v>
      </c>
      <c r="G35" s="100"/>
      <c r="H35" s="100"/>
      <c r="I35" s="100"/>
      <c r="J35" s="101"/>
    </row>
    <row r="36" spans="2:10" ht="63" customHeight="1" x14ac:dyDescent="0.25">
      <c r="B36" s="35" t="s">
        <v>113</v>
      </c>
      <c r="C36" s="90" t="s">
        <v>114</v>
      </c>
      <c r="D36" s="91"/>
      <c r="E36" s="92"/>
      <c r="F36" s="81"/>
      <c r="G36" s="81"/>
      <c r="H36" s="81"/>
      <c r="I36" s="81"/>
      <c r="J36" s="81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6">
        <f ca="1">TODAY()</f>
        <v>46246</v>
      </c>
      <c r="I3" s="116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7" t="s">
        <v>116</v>
      </c>
      <c r="D5" s="117"/>
      <c r="E5" s="117"/>
      <c r="F5" s="117"/>
      <c r="G5" s="117"/>
      <c r="H5" s="117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5" t="s">
        <v>47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8" t="str">
        <f>INDEX(Лист3!C:C,MATCH(A7,Лист3!B:B,0))</f>
        <v>Продукты питания</v>
      </c>
      <c r="B10" s="118"/>
      <c r="C10" s="118"/>
      <c r="D10" s="118"/>
      <c r="E10" s="118"/>
      <c r="F10" s="118"/>
      <c r="G10" s="118"/>
      <c r="H10" s="118"/>
      <c r="I10" s="118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8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8"/>
      <c r="D12" s="118"/>
      <c r="E12" s="118"/>
      <c r="F12" s="118"/>
      <c r="G12" s="118"/>
      <c r="H12" s="118"/>
      <c r="I12" s="118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8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8"/>
      <c r="C15" s="118"/>
      <c r="D15" s="118"/>
      <c r="E15" s="118"/>
      <c r="F15" s="118"/>
      <c r="G15" s="118"/>
      <c r="H15" s="118"/>
      <c r="I15" s="118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O6" sqref="O6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1" t="s">
        <v>18</v>
      </c>
      <c r="E1" s="122"/>
      <c r="F1" s="122"/>
      <c r="G1" s="122"/>
      <c r="H1" s="122"/>
      <c r="I1" s="122"/>
      <c r="J1" s="120"/>
      <c r="K1" s="120"/>
      <c r="L1" s="120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4">
        <f ca="1">TODAY()</f>
        <v>46246</v>
      </c>
      <c r="L2" s="124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3" t="s">
        <v>123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6" t="s">
        <v>124</v>
      </c>
      <c r="C5" s="44" t="s">
        <v>127</v>
      </c>
      <c r="D5" s="44" t="s">
        <v>128</v>
      </c>
      <c r="E5" s="44" t="s">
        <v>129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77" t="s">
        <v>125</v>
      </c>
      <c r="L5" s="46" t="s">
        <v>6</v>
      </c>
    </row>
    <row r="6" spans="1:19" s="39" customFormat="1" ht="87" customHeight="1" x14ac:dyDescent="0.25">
      <c r="A6" s="52">
        <v>1</v>
      </c>
      <c r="B6" s="73" t="s">
        <v>126</v>
      </c>
      <c r="C6" s="47">
        <v>39990</v>
      </c>
      <c r="D6" s="47">
        <v>38490</v>
      </c>
      <c r="E6" s="47">
        <v>38490</v>
      </c>
      <c r="F6" s="48">
        <f>AVERAGE(C6:E6)</f>
        <v>38990</v>
      </c>
      <c r="G6" s="48">
        <f>STDEVA(C6:E6)</f>
        <v>866.02540378443859</v>
      </c>
      <c r="H6" s="49">
        <f>IF(F6&gt;0,STDEVA(C6:E6)/(SUM(C6:E6)/COUNTIF(C6:E6,"&gt;0")),0)</f>
        <v>2.2211474834173853E-2</v>
      </c>
      <c r="I6" s="50" t="s">
        <v>120</v>
      </c>
      <c r="J6" s="50">
        <v>1</v>
      </c>
      <c r="K6" s="48">
        <v>38490</v>
      </c>
      <c r="L6" s="51">
        <f>K6*J6</f>
        <v>38490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f>SUBTOTAL(9,L6:L6)</f>
        <v>38490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384.90000000000003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1924.5</v>
      </c>
      <c r="I42" s="40"/>
      <c r="J42" s="40"/>
      <c r="K42" s="59"/>
      <c r="L42" s="60"/>
    </row>
    <row r="43" spans="1:12" ht="15.75" hidden="1" x14ac:dyDescent="0.25">
      <c r="B43" s="125"/>
      <c r="C43" s="126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38490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38 490 (Тридцать восемь тысяч четыреста девяносто)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9" t="s">
        <v>117</v>
      </c>
      <c r="B46" s="119"/>
      <c r="C46" s="119"/>
      <c r="D46" s="119"/>
      <c r="E46" s="119"/>
      <c r="F46" s="119"/>
      <c r="G46" s="119"/>
      <c r="H46" s="119"/>
      <c r="I46" s="42"/>
      <c r="J46" s="42"/>
      <c r="K46" s="42"/>
      <c r="L46" s="40"/>
    </row>
    <row r="47" spans="1:12" ht="15.75" x14ac:dyDescent="0.25">
      <c r="A47" s="40"/>
      <c r="B47" s="70" t="s">
        <v>122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5" customFormat="1" ht="15.75" x14ac:dyDescent="0.25">
      <c r="A48" s="74"/>
      <c r="B48" s="70"/>
      <c r="C48" s="74"/>
      <c r="D48" s="74"/>
      <c r="E48" s="67"/>
      <c r="F48" s="42"/>
      <c r="G48" s="71"/>
      <c r="H48" s="42"/>
      <c r="I48" s="42"/>
      <c r="J48" s="42"/>
      <c r="K48" s="42"/>
      <c r="L48" s="74"/>
    </row>
    <row r="49" spans="1:12" s="10" customFormat="1" x14ac:dyDescent="0.25">
      <c r="A49" s="72"/>
      <c r="B49" s="72" t="s">
        <v>121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2026-08-12T03:10:39Z</cp:lastPrinted>
  <dcterms:created xsi:type="dcterms:W3CDTF">2014-01-17T08:53:04Z</dcterms:created>
  <dcterms:modified xsi:type="dcterms:W3CDTF">2026-08-12T04:42:41Z</dcterms:modified>
</cp:coreProperties>
</file>