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5" yWindow="165" windowWidth="28455" windowHeight="15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3" i="1" l="1"/>
  <c r="N32" i="1"/>
  <c r="O32" i="1" l="1"/>
  <c r="P32" i="1" s="1"/>
  <c r="N44" i="1" l="1"/>
</calcChain>
</file>

<file path=xl/sharedStrings.xml><?xml version="1.0" encoding="utf-8"?>
<sst xmlns="http://schemas.openxmlformats.org/spreadsheetml/2006/main" count="60" uniqueCount="58">
  <si>
    <t>Средняя цена</t>
  </si>
  <si>
    <t xml:space="preserve">Наименование товара </t>
  </si>
  <si>
    <t>кол-во источников</t>
  </si>
  <si>
    <t>Коэф-ент вариации</t>
  </si>
  <si>
    <t>Среднее квадратичное отклонение</t>
  </si>
  <si>
    <t>№ п/п</t>
  </si>
  <si>
    <t>1. Для определения однородности совокупности значений выявленных цен, используемых в расчете НМЦК, определяем коэффициент вариации.</t>
  </si>
  <si>
    <t>Коэффициент вариации цены определяется по формуле:</t>
  </si>
  <si>
    <t>Квр =</t>
  </si>
  <si>
    <t>Оср</t>
  </si>
  <si>
    <t>х 100, где:</t>
  </si>
  <si>
    <t>Цср</t>
  </si>
  <si>
    <t>Оср - среднее квадратичное отклонение;</t>
  </si>
  <si>
    <t>Цср - средняя арифметическая величина цены единицы товара, работы, услуги</t>
  </si>
  <si>
    <t>Среднее квадратичное отклонение расчитывается по формуле:</t>
  </si>
  <si>
    <t>Оср =</t>
  </si>
  <si>
    <t>n-1</t>
  </si>
  <si>
    <t>, где:</t>
  </si>
  <si>
    <t>n - количество значений, используемых в расчетах</t>
  </si>
  <si>
    <t>VхЦср(к), где:</t>
  </si>
  <si>
    <t>НМЦКрын =</t>
  </si>
  <si>
    <t xml:space="preserve">НМЦКрын - НМЦК, определяемая методом сопоставимых рыночных цен (анализа рынка); </t>
  </si>
  <si>
    <t>V - количество (объем) закупаемого товара</t>
  </si>
  <si>
    <t>применяемых для пересчета цен товара с учетом различий в характеристиках товаров (при необходимости)</t>
  </si>
  <si>
    <t>Цср(к) - средняя арифметическая величина цены единицы товара, скорректированная с учетом коэффициентов (индексов),</t>
  </si>
  <si>
    <t>НМЦК, руб</t>
  </si>
  <si>
    <t>Цена единицы товара</t>
  </si>
  <si>
    <t>Ц1, Ц2, Ц3, Ц4, Ц5 - цена единицы товара, указанная в источниках информации с номерами 1, 2, 3, 4, 5.</t>
  </si>
  <si>
    <t>НМЦК</t>
  </si>
  <si>
    <t>Наименование мероприятий</t>
  </si>
  <si>
    <t>ед.изм.</t>
  </si>
  <si>
    <t>ОБОСНОВАНИЕ НАЧАЛЬНОЙ (МАКСИМАЛЬНОЙ) ЦЕНЫ КОНТРАКТА</t>
  </si>
  <si>
    <t xml:space="preserve">Кратность закупки </t>
  </si>
  <si>
    <t>Квр - коэффициент вариации, %, не должен превышать 33 %;</t>
  </si>
  <si>
    <t xml:space="preserve">государственных и муниципальных нужд" начальная (максимальная) цена Государственного контракта определена и обоснована посредством применения </t>
  </si>
  <si>
    <t>метода сопостовимых рыночных цен (анализа рынка).</t>
  </si>
  <si>
    <t xml:space="preserve">кол-во </t>
  </si>
  <si>
    <t xml:space="preserve">в соответствии с п.6 ст.22 Федерального закона от 05.04.2013 №44-ФЗ "О контрактной системе в сфере закупок товаров,  работ, услуг для обеспечения  </t>
  </si>
  <si>
    <t>2. Для расчетов использованы коммерческие предложения специализированных организаций</t>
  </si>
  <si>
    <t>Цена руб. за 1 ед.</t>
  </si>
  <si>
    <t>№ 1</t>
  </si>
  <si>
    <t>№ 2</t>
  </si>
  <si>
    <t xml:space="preserve">№ 3 </t>
  </si>
  <si>
    <t>Приложение № 3</t>
  </si>
  <si>
    <t xml:space="preserve">к Государственному контракту </t>
  </si>
  <si>
    <t>№ _____ "_____"_____________2024 г.</t>
  </si>
  <si>
    <t xml:space="preserve">                       </t>
  </si>
  <si>
    <t>3. НМЦК методом сопоставимых рыночных цен (анализа рынка) определяется по формуле:</t>
  </si>
  <si>
    <t>26</t>
  </si>
  <si>
    <t xml:space="preserve">С целью исполнения   договора № 3/19 от 19.05.2026  на услуги манипулятора(транспортные услуги)  для ФКУ ИК-2 УФСИН России по Смоленской области, </t>
  </si>
  <si>
    <t>рейс</t>
  </si>
  <si>
    <t xml:space="preserve"> двадцать пять тысяч  рублей 00 копеек</t>
  </si>
  <si>
    <t>Основываясь на данных исследованиях, ФКУ ИК-2 УФСИН по Смоленской области приняло решение заключить Государственный контракт на основании п. 12 ч. 1 ст. 93 Федерального закона 44-ФЗ с  ИП Василенко  по цене контракта 24 000   (двадцать четыре тысячи) рублей 00 копеек</t>
  </si>
  <si>
    <t xml:space="preserve">                                                                                    Старцева  Ю.В.                                                                                             </t>
  </si>
  <si>
    <r>
      <t>(Ц1-Цср)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+(Ц2-Цср)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+(Ц3-Цср)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+(Ц4-Цср)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+(Ц5-Цср)</t>
    </r>
    <r>
      <rPr>
        <vertAlign val="superscript"/>
        <sz val="12"/>
        <rFont val="Times New Roman"/>
        <family val="1"/>
        <charset val="204"/>
      </rPr>
      <t>2</t>
    </r>
  </si>
  <si>
    <t>Оказание услуги по грузоперевозке с манипулятором по перевозке теневого навеса по адресу: Смоленская обл., Сафоновкий р-н, п.Вадино – г.Смоленск, ул.Рыленкова, д.69</t>
  </si>
  <si>
    <t>Начальник ОМТОУППиСП ЦТАО капитан внутренней службы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</si>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</sst>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.5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u/>
      <sz val="12"/>
      <color indexed="12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top" wrapText="1"/>
    </xf>
    <xf numFmtId="49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9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 applyAlignment="1">
      <alignment horizontal="right" vertical="center"/>
    </xf>
    <xf numFmtId="0" fontId="7" fillId="0" borderId="2" xfId="0" applyFont="1" applyBorder="1"/>
    <xf numFmtId="0" fontId="7" fillId="0" borderId="13" xfId="0" applyFont="1" applyBorder="1"/>
    <xf numFmtId="0" fontId="7" fillId="0" borderId="14" xfId="0" applyFont="1" applyBorder="1"/>
    <xf numFmtId="0" fontId="10" fillId="0" borderId="0" xfId="1" applyFont="1" applyAlignment="1" applyProtection="1"/>
    <xf numFmtId="0" fontId="8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8" fillId="0" borderId="3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Alignment="1"/>
    <xf numFmtId="0" fontId="12" fillId="0" borderId="0" xfId="0" applyNumberFormat="1" applyFont="1" applyAlignment="1">
      <alignment wrapText="1"/>
    </xf>
    <xf numFmtId="0" fontId="11" fillId="0" borderId="0" xfId="0" applyFont="1"/>
    <xf numFmtId="0" fontId="8" fillId="0" borderId="0" xfId="0" applyFont="1" applyAlignment="1">
      <alignment horizontal="left" vertical="top" wrapText="1"/>
    </xf>
    <xf numFmtId="2" fontId="7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18</xdr:row>
      <xdr:rowOff>9525</xdr:rowOff>
    </xdr:from>
    <xdr:to>
      <xdr:col>7</xdr:col>
      <xdr:colOff>0</xdr:colOff>
      <xdr:row>20</xdr:row>
      <xdr:rowOff>9525</xdr:rowOff>
    </xdr:to>
    <xdr:sp macro="" textlink="">
      <xdr:nvSpPr>
        <xdr:cNvPr id="1262" name="Line 1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>
          <a:spLocks noChangeShapeType="1"/>
        </xdr:cNvSpPr>
      </xdr:nvSpPr>
      <xdr:spPr bwMode="auto">
        <a:xfrm flipH="1">
          <a:off x="4600575" y="2638425"/>
          <a:ext cx="95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66675</xdr:colOff>
      <xdr:row>20</xdr:row>
      <xdr:rowOff>19050</xdr:rowOff>
    </xdr:to>
    <xdr:sp macro="" textlink="">
      <xdr:nvSpPr>
        <xdr:cNvPr id="1263" name="Line 2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>
          <a:spLocks noChangeShapeType="1"/>
        </xdr:cNvSpPr>
      </xdr:nvSpPr>
      <xdr:spPr bwMode="auto">
        <a:xfrm>
          <a:off x="4533900" y="2857500"/>
          <a:ext cx="66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topLeftCell="A22" zoomScale="60" zoomScaleNormal="100" workbookViewId="0">
      <selection activeCell="B48" sqref="B48"/>
    </sheetView>
  </sheetViews>
  <sheetFormatPr defaultRowHeight="12.75" x14ac:dyDescent="0.2"/>
  <cols>
    <col min="1" max="1" width="3.140625" customWidth="1"/>
    <col min="2" max="2" width="93.85546875" customWidth="1"/>
    <col min="3" max="3" width="5" customWidth="1"/>
    <col min="4" max="4" width="12.42578125" customWidth="1"/>
    <col min="5" max="5" width="3" customWidth="1"/>
    <col min="6" max="6" width="10.7109375" customWidth="1"/>
    <col min="7" max="7" width="2.42578125" customWidth="1"/>
    <col min="8" max="8" width="10.28515625" customWidth="1"/>
    <col min="9" max="9" width="2.28515625" customWidth="1"/>
    <col min="10" max="10" width="8.5703125" customWidth="1"/>
    <col min="11" max="11" width="2.140625" customWidth="1"/>
    <col min="12" max="12" width="8.42578125" customWidth="1"/>
    <col min="13" max="13" width="6.5703125" customWidth="1"/>
    <col min="14" max="14" width="9.28515625" customWidth="1"/>
    <col min="15" max="15" width="9.7109375" customWidth="1"/>
    <col min="16" max="16" width="10.140625" customWidth="1"/>
    <col min="18" max="18" width="0.7109375" customWidth="1"/>
    <col min="19" max="19" width="8.85546875" customWidth="1"/>
    <col min="20" max="20" width="5.42578125" hidden="1" customWidth="1"/>
    <col min="21" max="25" width="9.140625" hidden="1" customWidth="1"/>
    <col min="26" max="26" width="1.5703125" hidden="1" customWidth="1"/>
    <col min="27" max="27" width="9.140625" hidden="1" customWidth="1"/>
    <col min="28" max="28" width="0.42578125" customWidth="1"/>
    <col min="32" max="32" width="2.28515625" customWidth="1"/>
  </cols>
  <sheetData>
    <row r="1" spans="1:32" ht="3" customHeight="1" x14ac:dyDescent="0.2">
      <c r="M1" s="74"/>
      <c r="N1" s="74"/>
      <c r="O1" s="74"/>
      <c r="P1" s="74"/>
    </row>
    <row r="2" spans="1:32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"/>
    </row>
    <row r="3" spans="1:32" ht="12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79" t="s">
        <v>46</v>
      </c>
      <c r="N3" s="79"/>
      <c r="O3" s="79"/>
      <c r="P3" s="79"/>
    </row>
    <row r="4" spans="1:32" ht="21.75" customHeight="1" x14ac:dyDescent="0.25">
      <c r="A4" s="75" t="s">
        <v>31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17"/>
      <c r="Q4" s="3"/>
      <c r="R4" s="10" t="s">
        <v>43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45" customHeight="1" x14ac:dyDescent="0.25">
      <c r="A5" s="77" t="s">
        <v>49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1"/>
      <c r="R5" s="10" t="s">
        <v>44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ht="15" customHeight="1" x14ac:dyDescent="0.25">
      <c r="A6" s="18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"/>
      <c r="R6" s="10" t="s">
        <v>45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 t="s">
        <v>48</v>
      </c>
      <c r="AF6" s="10"/>
    </row>
    <row r="7" spans="1:32" ht="12.75" customHeight="1" x14ac:dyDescent="0.25">
      <c r="A7" s="65" t="s">
        <v>34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1"/>
    </row>
    <row r="8" spans="1:32" ht="12" customHeight="1" x14ac:dyDescent="0.25">
      <c r="A8" s="65" t="s">
        <v>35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1"/>
    </row>
    <row r="9" spans="1:32" ht="3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"/>
    </row>
    <row r="10" spans="1:32" ht="15.75" x14ac:dyDescent="0.25">
      <c r="A10" s="19" t="s">
        <v>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1"/>
    </row>
    <row r="11" spans="1:32" ht="15.75" x14ac:dyDescent="0.25">
      <c r="A11" s="22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3"/>
      <c r="Q11" s="1"/>
    </row>
    <row r="12" spans="1:32" ht="15.75" x14ac:dyDescent="0.25">
      <c r="A12" s="22"/>
      <c r="B12" s="14"/>
      <c r="C12" s="14"/>
      <c r="D12" s="14"/>
      <c r="E12" s="14"/>
      <c r="F12" s="80" t="s">
        <v>8</v>
      </c>
      <c r="G12" s="80"/>
      <c r="H12" s="24" t="s">
        <v>9</v>
      </c>
      <c r="I12" s="81" t="s">
        <v>10</v>
      </c>
      <c r="J12" s="81"/>
      <c r="K12" s="14"/>
      <c r="L12" s="14"/>
      <c r="M12" s="14"/>
      <c r="N12" s="14"/>
      <c r="O12" s="14"/>
      <c r="P12" s="23"/>
      <c r="Q12" s="1"/>
    </row>
    <row r="13" spans="1:32" ht="15.75" x14ac:dyDescent="0.25">
      <c r="A13" s="22"/>
      <c r="B13" s="14"/>
      <c r="C13" s="14"/>
      <c r="D13" s="14"/>
      <c r="E13" s="14"/>
      <c r="F13" s="80"/>
      <c r="G13" s="80"/>
      <c r="H13" s="25" t="s">
        <v>11</v>
      </c>
      <c r="I13" s="81"/>
      <c r="J13" s="81"/>
      <c r="K13" s="14"/>
      <c r="L13" s="14"/>
      <c r="M13" s="14"/>
      <c r="N13" s="14"/>
      <c r="O13" s="14"/>
      <c r="P13" s="23"/>
      <c r="Q13" s="1"/>
    </row>
    <row r="14" spans="1:32" ht="15.75" x14ac:dyDescent="0.25">
      <c r="A14" s="22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23"/>
      <c r="Q14" s="1"/>
    </row>
    <row r="15" spans="1:32" ht="14.25" customHeight="1" x14ac:dyDescent="0.25">
      <c r="A15" s="22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3"/>
      <c r="Q15" s="1"/>
    </row>
    <row r="16" spans="1:32" ht="13.5" customHeight="1" x14ac:dyDescent="0.25">
      <c r="A16" s="22" t="s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23"/>
      <c r="Q16" s="1"/>
    </row>
    <row r="17" spans="1:17" ht="9.75" customHeight="1" x14ac:dyDescent="0.25">
      <c r="A17" s="2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3"/>
      <c r="Q17" s="1"/>
    </row>
    <row r="18" spans="1:17" ht="11.25" customHeight="1" x14ac:dyDescent="0.25">
      <c r="A18" s="22" t="s">
        <v>14</v>
      </c>
      <c r="B18" s="14"/>
      <c r="C18" s="14"/>
      <c r="D18" s="14"/>
      <c r="E18" s="14"/>
      <c r="F18" s="14"/>
      <c r="G18" s="14"/>
      <c r="H18" s="26"/>
      <c r="I18" s="26"/>
      <c r="J18" s="26"/>
      <c r="K18" s="26"/>
      <c r="L18" s="26"/>
      <c r="M18" s="26"/>
      <c r="N18" s="26"/>
      <c r="O18" s="14"/>
      <c r="P18" s="23"/>
      <c r="Q18" s="1"/>
    </row>
    <row r="19" spans="1:17" ht="18.75" x14ac:dyDescent="0.25">
      <c r="A19" s="22"/>
      <c r="B19" s="14"/>
      <c r="C19" s="14"/>
      <c r="D19" s="14"/>
      <c r="E19" s="14"/>
      <c r="F19" s="80" t="s">
        <v>15</v>
      </c>
      <c r="G19" s="27"/>
      <c r="H19" s="28" t="s">
        <v>54</v>
      </c>
      <c r="I19" s="28"/>
      <c r="J19" s="28"/>
      <c r="K19" s="28"/>
      <c r="L19" s="28"/>
      <c r="M19" s="28"/>
      <c r="N19" s="28"/>
      <c r="O19" s="81" t="s">
        <v>17</v>
      </c>
      <c r="P19" s="23"/>
      <c r="Q19" s="1"/>
    </row>
    <row r="20" spans="1:17" ht="15.75" x14ac:dyDescent="0.25">
      <c r="A20" s="22"/>
      <c r="B20" s="14"/>
      <c r="C20" s="14"/>
      <c r="D20" s="14"/>
      <c r="E20" s="14"/>
      <c r="F20" s="80"/>
      <c r="G20" s="27"/>
      <c r="H20" s="82" t="s">
        <v>16</v>
      </c>
      <c r="I20" s="82"/>
      <c r="J20" s="82"/>
      <c r="K20" s="82"/>
      <c r="L20" s="82"/>
      <c r="M20" s="82"/>
      <c r="N20" s="82"/>
      <c r="O20" s="81"/>
      <c r="P20" s="23"/>
      <c r="Q20" s="1"/>
    </row>
    <row r="21" spans="1:17" ht="15.75" x14ac:dyDescent="0.25">
      <c r="A21" s="22" t="s">
        <v>27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23"/>
      <c r="Q21" s="1"/>
    </row>
    <row r="22" spans="1:17" ht="15.75" x14ac:dyDescent="0.25">
      <c r="A22" s="22" t="s">
        <v>18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23"/>
      <c r="Q22" s="1"/>
    </row>
    <row r="23" spans="1:17" ht="0.75" customHeight="1" x14ac:dyDescent="0.25">
      <c r="A23" s="2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23"/>
      <c r="Q23" s="1"/>
    </row>
    <row r="24" spans="1:17" ht="15.75" x14ac:dyDescent="0.25">
      <c r="A24" s="29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0"/>
      <c r="Q24" s="1"/>
    </row>
    <row r="25" spans="1:17" ht="3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"/>
    </row>
    <row r="26" spans="1:17" ht="0.75" hidden="1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"/>
    </row>
    <row r="27" spans="1:17" ht="15.75" x14ac:dyDescent="0.25">
      <c r="A27" s="17"/>
      <c r="B27" s="76" t="s">
        <v>40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1"/>
    </row>
    <row r="28" spans="1:17" ht="15.75" x14ac:dyDescent="0.25">
      <c r="A28" s="31"/>
      <c r="B28" s="76" t="s">
        <v>41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17"/>
      <c r="O28" s="17"/>
      <c r="P28" s="17"/>
      <c r="Q28" s="1"/>
    </row>
    <row r="29" spans="1:17" ht="14.25" customHeight="1" x14ac:dyDescent="0.25">
      <c r="A29" s="31"/>
      <c r="B29" s="57" t="s">
        <v>42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1"/>
    </row>
    <row r="30" spans="1:17" ht="24" customHeight="1" x14ac:dyDescent="0.25">
      <c r="A30" s="52" t="s">
        <v>5</v>
      </c>
      <c r="B30" s="52" t="s">
        <v>29</v>
      </c>
      <c r="C30" s="71" t="s">
        <v>39</v>
      </c>
      <c r="D30" s="72"/>
      <c r="E30" s="72"/>
      <c r="F30" s="72"/>
      <c r="G30" s="72"/>
      <c r="H30" s="72"/>
      <c r="I30" s="72"/>
      <c r="J30" s="72"/>
      <c r="K30" s="72"/>
      <c r="L30" s="73"/>
      <c r="M30" s="52" t="s">
        <v>2</v>
      </c>
      <c r="N30" s="52" t="s">
        <v>4</v>
      </c>
      <c r="O30" s="52" t="s">
        <v>0</v>
      </c>
      <c r="P30" s="52" t="s">
        <v>3</v>
      </c>
      <c r="Q30" s="1"/>
    </row>
    <row r="31" spans="1:17" ht="15.75" x14ac:dyDescent="0.25">
      <c r="A31" s="53"/>
      <c r="B31" s="53"/>
      <c r="C31" s="61">
        <v>1</v>
      </c>
      <c r="D31" s="63"/>
      <c r="E31" s="61">
        <v>2</v>
      </c>
      <c r="F31" s="63"/>
      <c r="G31" s="61">
        <v>3</v>
      </c>
      <c r="H31" s="63"/>
      <c r="I31" s="61">
        <v>4</v>
      </c>
      <c r="J31" s="63"/>
      <c r="K31" s="61">
        <v>5</v>
      </c>
      <c r="L31" s="63"/>
      <c r="M31" s="53"/>
      <c r="N31" s="53"/>
      <c r="O31" s="53"/>
      <c r="P31" s="53"/>
      <c r="Q31" s="1"/>
    </row>
    <row r="32" spans="1:17" s="13" customFormat="1" ht="29.25" customHeight="1" x14ac:dyDescent="0.25">
      <c r="A32" s="32">
        <v>1</v>
      </c>
      <c r="B32" s="11" t="s">
        <v>55</v>
      </c>
      <c r="C32" s="32">
        <v>1</v>
      </c>
      <c r="D32" s="51">
        <v>24000</v>
      </c>
      <c r="E32" s="32">
        <v>1</v>
      </c>
      <c r="F32" s="33">
        <v>25000</v>
      </c>
      <c r="G32" s="32">
        <v>1</v>
      </c>
      <c r="H32" s="33">
        <v>26000</v>
      </c>
      <c r="I32" s="32">
        <v>0</v>
      </c>
      <c r="J32" s="34"/>
      <c r="K32" s="32">
        <v>0</v>
      </c>
      <c r="L32" s="34"/>
      <c r="M32" s="35">
        <v>3</v>
      </c>
      <c r="N32" s="32">
        <f t="shared" ref="N32" si="0">STDEVA(D32,F32,H32)</f>
        <v>1000</v>
      </c>
      <c r="O32" s="36">
        <f t="shared" ref="O32" si="1">(D32+F32+H32)/3</f>
        <v>25000</v>
      </c>
      <c r="P32" s="32">
        <f t="shared" ref="P32" si="2">N32*100/O32</f>
        <v>4</v>
      </c>
      <c r="Q32" s="12"/>
    </row>
    <row r="33" spans="1:17" ht="15" customHeight="1" x14ac:dyDescent="0.25">
      <c r="A33" s="37"/>
      <c r="B33" s="14"/>
      <c r="C33" s="38"/>
      <c r="D33" s="39"/>
      <c r="E33" s="38"/>
      <c r="F33" s="39"/>
      <c r="G33" s="38"/>
      <c r="H33" s="39"/>
      <c r="I33" s="38"/>
      <c r="J33" s="40"/>
      <c r="K33" s="38"/>
      <c r="L33" s="40"/>
      <c r="M33" s="41"/>
      <c r="N33" s="41"/>
      <c r="O33" s="42"/>
      <c r="P33" s="41"/>
      <c r="Q33" s="1"/>
    </row>
    <row r="34" spans="1:17" ht="15" customHeight="1" x14ac:dyDescent="0.25">
      <c r="A34" s="37"/>
      <c r="B34" s="43"/>
      <c r="C34" s="38"/>
      <c r="D34" s="39"/>
      <c r="E34" s="38"/>
      <c r="F34" s="39"/>
      <c r="G34" s="38"/>
      <c r="H34" s="39"/>
      <c r="I34" s="38"/>
      <c r="J34" s="40"/>
      <c r="K34" s="38"/>
      <c r="L34" s="40"/>
      <c r="M34" s="41"/>
      <c r="N34" s="41"/>
      <c r="O34" s="42"/>
      <c r="P34" s="41"/>
      <c r="Q34" s="1"/>
    </row>
    <row r="35" spans="1:17" ht="15" customHeight="1" x14ac:dyDescent="0.25">
      <c r="A35" s="43" t="s">
        <v>47</v>
      </c>
      <c r="B35" s="43"/>
      <c r="C35" s="43"/>
      <c r="D35" s="43"/>
      <c r="E35" s="43"/>
      <c r="F35" s="64" t="s">
        <v>20</v>
      </c>
      <c r="G35" s="64"/>
      <c r="H35" s="65" t="s">
        <v>19</v>
      </c>
      <c r="I35" s="65"/>
      <c r="J35" s="65"/>
      <c r="K35" s="43"/>
      <c r="L35" s="43"/>
      <c r="M35" s="43"/>
      <c r="N35" s="43"/>
      <c r="O35" s="43"/>
      <c r="P35" s="17"/>
      <c r="Q35" s="1"/>
    </row>
    <row r="36" spans="1:17" ht="15" customHeight="1" x14ac:dyDescent="0.25">
      <c r="A36" s="43"/>
      <c r="B36" s="17"/>
      <c r="C36" s="43"/>
      <c r="D36" s="43"/>
      <c r="E36" s="43"/>
      <c r="F36" s="64"/>
      <c r="G36" s="64"/>
      <c r="H36" s="65"/>
      <c r="I36" s="65"/>
      <c r="J36" s="65"/>
      <c r="K36" s="43"/>
      <c r="L36" s="43"/>
      <c r="M36" s="43"/>
      <c r="N36" s="43"/>
      <c r="O36" s="43"/>
      <c r="P36" s="17"/>
      <c r="Q36" s="1"/>
    </row>
    <row r="37" spans="1:17" ht="15" customHeight="1" x14ac:dyDescent="0.25">
      <c r="A37" s="17"/>
      <c r="B37" s="17"/>
      <c r="C37" s="17"/>
      <c r="D37" s="17"/>
      <c r="E37" s="17"/>
      <c r="F37" s="64"/>
      <c r="G37" s="64"/>
      <c r="H37" s="65"/>
      <c r="I37" s="65"/>
      <c r="J37" s="65"/>
      <c r="K37" s="17"/>
      <c r="L37" s="44"/>
      <c r="M37" s="17"/>
      <c r="N37" s="17"/>
      <c r="O37" s="17"/>
      <c r="P37" s="17"/>
      <c r="Q37" s="1"/>
    </row>
    <row r="38" spans="1:17" ht="15" customHeight="1" x14ac:dyDescent="0.25">
      <c r="A38" s="17" t="s">
        <v>21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"/>
    </row>
    <row r="39" spans="1:17" ht="15" customHeight="1" x14ac:dyDescent="0.25">
      <c r="A39" s="17" t="s">
        <v>22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"/>
    </row>
    <row r="40" spans="1:17" ht="15" customHeight="1" x14ac:dyDescent="0.25">
      <c r="A40" s="17" t="s">
        <v>24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"/>
    </row>
    <row r="41" spans="1:17" ht="15" customHeight="1" x14ac:dyDescent="0.25">
      <c r="A41" s="17" t="s">
        <v>23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"/>
    </row>
    <row r="42" spans="1:17" ht="25.5" customHeight="1" x14ac:dyDescent="0.25">
      <c r="A42" s="45" t="s">
        <v>5</v>
      </c>
      <c r="B42" s="11" t="s">
        <v>1</v>
      </c>
      <c r="C42" s="58" t="s">
        <v>30</v>
      </c>
      <c r="D42" s="59"/>
      <c r="E42" s="60"/>
      <c r="F42" s="32" t="s">
        <v>36</v>
      </c>
      <c r="G42" s="58" t="s">
        <v>32</v>
      </c>
      <c r="H42" s="60"/>
      <c r="I42" s="61" t="s">
        <v>26</v>
      </c>
      <c r="J42" s="62"/>
      <c r="K42" s="62"/>
      <c r="L42" s="62"/>
      <c r="M42" s="63"/>
      <c r="N42" s="61" t="s">
        <v>25</v>
      </c>
      <c r="O42" s="62"/>
      <c r="P42" s="63"/>
      <c r="Q42" s="1"/>
    </row>
    <row r="43" spans="1:17" ht="39.75" customHeight="1" x14ac:dyDescent="0.25">
      <c r="A43" s="32">
        <v>1</v>
      </c>
      <c r="B43" s="11" t="s">
        <v>55</v>
      </c>
      <c r="C43" s="66" t="s">
        <v>50</v>
      </c>
      <c r="D43" s="67"/>
      <c r="E43" s="68"/>
      <c r="F43" s="35">
        <v>1</v>
      </c>
      <c r="G43" s="69">
        <v>1</v>
      </c>
      <c r="H43" s="70"/>
      <c r="I43" s="54">
        <v>24000</v>
      </c>
      <c r="J43" s="55"/>
      <c r="K43" s="55"/>
      <c r="L43" s="55"/>
      <c r="M43" s="56"/>
      <c r="N43" s="54">
        <f>F43*I43</f>
        <v>24000</v>
      </c>
      <c r="O43" s="55"/>
      <c r="P43" s="56"/>
      <c r="Q43" s="1"/>
    </row>
    <row r="44" spans="1:17" ht="20.100000000000001" customHeight="1" x14ac:dyDescent="0.25">
      <c r="A44" s="41"/>
      <c r="B44" s="15"/>
      <c r="C44" s="41"/>
      <c r="D44" s="41"/>
      <c r="E44" s="41"/>
      <c r="F44" s="41"/>
      <c r="G44" s="41"/>
      <c r="H44" s="41"/>
      <c r="I44" s="46"/>
      <c r="J44" s="46"/>
      <c r="K44" s="46"/>
      <c r="L44" s="46"/>
      <c r="M44" s="46"/>
      <c r="N44" s="88">
        <f>SUM(N43:P43)</f>
        <v>24000</v>
      </c>
      <c r="O44" s="88"/>
      <c r="P44" s="88"/>
    </row>
    <row r="45" spans="1:17" ht="20.100000000000001" customHeight="1" x14ac:dyDescent="0.25">
      <c r="A45" s="14"/>
      <c r="B45" s="16" t="s">
        <v>28</v>
      </c>
      <c r="C45" s="85">
        <v>25000</v>
      </c>
      <c r="D45" s="85"/>
      <c r="E45" s="47"/>
      <c r="F45" s="75" t="s">
        <v>51</v>
      </c>
      <c r="G45" s="75"/>
      <c r="H45" s="75"/>
      <c r="I45" s="75"/>
      <c r="J45" s="75"/>
      <c r="K45" s="75"/>
      <c r="L45" s="75"/>
      <c r="M45" s="75"/>
      <c r="N45" s="75"/>
      <c r="O45" s="75"/>
      <c r="P45" s="75"/>
    </row>
    <row r="46" spans="1:17" ht="52.5" customHeight="1" x14ac:dyDescent="0.25">
      <c r="A46" s="14"/>
      <c r="B46" s="89" t="s">
        <v>57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</row>
    <row r="47" spans="1:17" ht="54" hidden="1" customHeight="1" x14ac:dyDescent="0.25">
      <c r="A47" s="14"/>
      <c r="B47" s="48" t="s">
        <v>52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42.75" customHeight="1" x14ac:dyDescent="0.25">
      <c r="A48" s="14"/>
      <c r="B48" s="50" t="s">
        <v>56</v>
      </c>
      <c r="C48" s="50"/>
      <c r="D48" s="50"/>
      <c r="E48" s="50"/>
      <c r="F48" s="50"/>
      <c r="G48" s="50"/>
      <c r="H48" s="84" t="s">
        <v>53</v>
      </c>
      <c r="I48" s="84"/>
      <c r="J48" s="84"/>
      <c r="K48" s="84"/>
      <c r="L48" s="84"/>
      <c r="M48" s="84"/>
      <c r="N48" s="84"/>
      <c r="O48" s="84"/>
      <c r="P48" s="84"/>
    </row>
    <row r="49" spans="1:16" ht="17.25" customHeight="1" x14ac:dyDescent="0.25">
      <c r="A49" s="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5" x14ac:dyDescent="0.25">
      <c r="A50" s="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ht="15" x14ac:dyDescent="0.25">
      <c r="A51" s="2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ht="15" x14ac:dyDescent="0.25">
      <c r="A52" s="2"/>
      <c r="B52" s="8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ht="15" x14ac:dyDescent="0.25">
      <c r="A53" s="2"/>
      <c r="B53" s="83"/>
      <c r="C53" s="86"/>
      <c r="D53" s="86"/>
      <c r="E53" s="86"/>
      <c r="F53" s="86"/>
      <c r="G53" s="86"/>
      <c r="H53" s="87"/>
      <c r="I53" s="87"/>
      <c r="J53" s="87"/>
      <c r="K53" s="87"/>
      <c r="L53" s="87"/>
      <c r="M53" s="87"/>
      <c r="N53" s="87"/>
      <c r="O53" s="87"/>
      <c r="P53" s="87"/>
    </row>
    <row r="54" spans="1:16" ht="15" x14ac:dyDescent="0.25">
      <c r="A54" s="2"/>
      <c r="B54" s="83"/>
      <c r="C54" s="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B55" s="83"/>
    </row>
    <row r="59" spans="1:16" ht="30.75" customHeight="1" x14ac:dyDescent="0.2"/>
    <row r="67" spans="8:8" x14ac:dyDescent="0.2">
      <c r="H67" s="4"/>
    </row>
    <row r="79" spans="8:8" ht="17.25" customHeight="1" x14ac:dyDescent="0.2"/>
    <row r="80" spans="8:8" ht="13.5" customHeight="1" x14ac:dyDescent="0.2"/>
    <row r="81" ht="14.25" customHeight="1" x14ac:dyDescent="0.2"/>
    <row r="82" ht="5.25" customHeight="1" x14ac:dyDescent="0.2"/>
    <row r="83" ht="42" customHeight="1" x14ac:dyDescent="0.2"/>
    <row r="84" ht="42" customHeight="1" x14ac:dyDescent="0.2"/>
    <row r="85" ht="42" customHeight="1" x14ac:dyDescent="0.2"/>
    <row r="86" ht="42" customHeight="1" x14ac:dyDescent="0.2"/>
    <row r="87" ht="42" customHeight="1" x14ac:dyDescent="0.2"/>
    <row r="88" ht="42" customHeight="1" x14ac:dyDescent="0.2"/>
    <row r="89" ht="32.25" customHeight="1" x14ac:dyDescent="0.2"/>
    <row r="90" ht="15" hidden="1" customHeight="1" x14ac:dyDescent="0.2"/>
  </sheetData>
  <mergeCells count="45">
    <mergeCell ref="B52:B55"/>
    <mergeCell ref="H48:P48"/>
    <mergeCell ref="C45:D45"/>
    <mergeCell ref="F45:P45"/>
    <mergeCell ref="O19:O20"/>
    <mergeCell ref="C53:G53"/>
    <mergeCell ref="H53:P53"/>
    <mergeCell ref="N44:P44"/>
    <mergeCell ref="I31:J31"/>
    <mergeCell ref="K31:L31"/>
    <mergeCell ref="M30:M31"/>
    <mergeCell ref="N30:N31"/>
    <mergeCell ref="G31:H31"/>
    <mergeCell ref="C31:D31"/>
    <mergeCell ref="E31:F31"/>
    <mergeCell ref="B46:P46"/>
    <mergeCell ref="M1:P1"/>
    <mergeCell ref="A8:P8"/>
    <mergeCell ref="A4:O4"/>
    <mergeCell ref="A7:P7"/>
    <mergeCell ref="B28:M28"/>
    <mergeCell ref="A5:P5"/>
    <mergeCell ref="A2:O2"/>
    <mergeCell ref="M3:P3"/>
    <mergeCell ref="B27:P27"/>
    <mergeCell ref="F12:G13"/>
    <mergeCell ref="I12:J13"/>
    <mergeCell ref="F19:F20"/>
    <mergeCell ref="H20:N20"/>
    <mergeCell ref="A30:A31"/>
    <mergeCell ref="P30:P31"/>
    <mergeCell ref="N43:P43"/>
    <mergeCell ref="B29:P29"/>
    <mergeCell ref="C42:E42"/>
    <mergeCell ref="G42:H42"/>
    <mergeCell ref="I42:M42"/>
    <mergeCell ref="F35:G37"/>
    <mergeCell ref="H35:J37"/>
    <mergeCell ref="N42:P42"/>
    <mergeCell ref="C43:E43"/>
    <mergeCell ref="I43:M43"/>
    <mergeCell ref="G43:H43"/>
    <mergeCell ref="B30:B31"/>
    <mergeCell ref="C30:L30"/>
    <mergeCell ref="O30:O31"/>
  </mergeCells>
  <phoneticPr fontId="1" type="noConversion"/>
  <pageMargins left="0.19" right="0.92" top="0.19685039370078741" bottom="0.19685039370078741" header="0.19685039370078741" footer="0.19685039370078741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ПТЦ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Иващенко</dc:creator>
  <cp:lastModifiedBy>Наталья госзакупки</cp:lastModifiedBy>
  <cp:lastPrinted>2026-07-27T08:23:42Z</cp:lastPrinted>
  <dcterms:created xsi:type="dcterms:W3CDTF">2014-01-17T07:20:23Z</dcterms:created>
  <dcterms:modified xsi:type="dcterms:W3CDTF">2026-07-27T08:24:23Z</dcterms:modified>
</cp:coreProperties>
</file>