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gctm.local\work units\!KS\ЕАТ Березка\БЕРЕЗКА ЮИ в работе\524Б_2026 Расходники электрика\"/>
    </mc:Choice>
  </mc:AlternateContent>
  <xr:revisionPtr revIDLastSave="0" documentId="13_ncr:1_{E7AFEA78-F7D3-415C-AA45-81577E1CB19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Лист1!$A$1:$M$44</definedName>
  </definedNames>
  <calcPr calcId="181029" refMode="R1C1"/>
</workbook>
</file>

<file path=xl/calcChain.xml><?xml version="1.0" encoding="utf-8"?>
<calcChain xmlns="http://schemas.openxmlformats.org/spreadsheetml/2006/main">
  <c r="J24" i="1" l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J12" i="1"/>
  <c r="J13" i="1"/>
  <c r="J14" i="1"/>
  <c r="J15" i="1"/>
  <c r="J16" i="1"/>
  <c r="J17" i="1"/>
  <c r="J18" i="1"/>
  <c r="J19" i="1"/>
  <c r="J20" i="1"/>
  <c r="J21" i="1"/>
  <c r="J22" i="1"/>
  <c r="J23" i="1"/>
  <c r="J25" i="1"/>
  <c r="I12" i="1"/>
  <c r="L12" i="1" s="1"/>
  <c r="I13" i="1"/>
  <c r="L13" i="1" s="1"/>
  <c r="I14" i="1"/>
  <c r="L14" i="1" s="1"/>
  <c r="I15" i="1"/>
  <c r="L15" i="1" s="1"/>
  <c r="I16" i="1"/>
  <c r="L16" i="1" s="1"/>
  <c r="I17" i="1"/>
  <c r="L17" i="1" s="1"/>
  <c r="I18" i="1"/>
  <c r="L18" i="1" s="1"/>
  <c r="I19" i="1"/>
  <c r="L19" i="1" s="1"/>
  <c r="I20" i="1"/>
  <c r="L20" i="1" s="1"/>
  <c r="I21" i="1"/>
  <c r="L21" i="1" s="1"/>
  <c r="I22" i="1"/>
  <c r="L22" i="1" s="1"/>
  <c r="I23" i="1"/>
  <c r="L23" i="1" s="1"/>
  <c r="I24" i="1"/>
  <c r="L24" i="1" s="1"/>
  <c r="I25" i="1"/>
  <c r="L25" i="1" s="1"/>
  <c r="K11" i="1" l="1"/>
  <c r="J11" i="1"/>
  <c r="I11" i="1"/>
  <c r="L11" i="1" s="1"/>
  <c r="L26" i="1" s="1"/>
</calcChain>
</file>

<file path=xl/sharedStrings.xml><?xml version="1.0" encoding="utf-8"?>
<sst xmlns="http://schemas.openxmlformats.org/spreadsheetml/2006/main" count="68" uniqueCount="44">
  <si>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</si>
  <si>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Объект закупки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</si>
  <si>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</si>
  <si>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</si>
  <si>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РАСЧЕТ НМЦК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</si>
  <si>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</si>
  <si>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</si>
  <si>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</si>
  <si>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</si>
  <si>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</si>
  <si>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</si>
  <si>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3</t>
  </si>
  <si>
    <t>Средняя цена (руб.)</t>
  </si>
  <si>
    <t>Среднее квадратичное отклонение</t>
  </si>
  <si>
    <t>Коэффициент вариации (%)</t>
  </si>
  <si>
    <t>НМЦК (рын)</t>
  </si>
  <si>
    <t>Цена (руб.)</t>
  </si>
  <si>
    <t>Поставщик 1</t>
  </si>
  <si>
    <t>Поставщик 2</t>
  </si>
  <si>
    <t>шт.</t>
  </si>
  <si>
    <t xml:space="preserve">Итого НМЦК составляет </t>
  </si>
  <si>
    <t>Светильник LGD-ZEUS-4TR-R88-20W Day4000 (BK, 20-60
deg, 230V) (Arlight, IP20 Металл, 5 лет) 024144(1)</t>
  </si>
  <si>
    <t>Светильник трековый Gauss цилиндр 16W 1680lm 4000K
180-220V IP20 65*206мм черный линза 36º LED TR082</t>
  </si>
  <si>
    <t>Блок питания RV-45-12 (12V, 45W, 3,75A, IP67) или аналог
с большей мощностью</t>
  </si>
  <si>
    <t>Лампа светодиодная LED 7 Вт GU10 4000К 560Лм спот
220В (замена 60Вт) OSRAM 4058075581586 LEDVANCE</t>
  </si>
  <si>
    <t>Лампа галогенная КГМ 35Вт 230В GU10 51мм</t>
  </si>
  <si>
    <t>Лампа светодиодная LED 9Вт 220В Е14 теплый матовая
свеча SBC3709 SAFFIT</t>
  </si>
  <si>
    <t>Лампа светодиодная LED 5Вт 12В GU5.3 тепло-белая</t>
  </si>
  <si>
    <t>Лампа галогенная КГМ 50Вт 12В GU5.3 51мм 94204
Navigator Group</t>
  </si>
  <si>
    <t>Клемма 3x0.08-2.5мм 222-413 WAGO упак.(100шт)</t>
  </si>
  <si>
    <t>Клемма 2x0.08-2.5мм 222-412 WAGO упак.(50шт)</t>
  </si>
  <si>
    <t>Лампа светодиодная LED 12 Вт 1150 лм 4100К А60 груша
нейтральный E27 AC 220В Elementary 23222 GAUSS 20шт.</t>
  </si>
  <si>
    <t>Лампа светодиодная LED 12 Вт 1150 лм 4100К А60 груша
нейтральный E27 AC 220В Elementary 23222 GAUSS</t>
  </si>
  <si>
    <t>Лампа светодиодная филаментная LED 12 Вт 730 лм 2700К
свеча теплый E14 AC 220В прозрачная колба</t>
  </si>
  <si>
    <t>Лампа светодиодная филаментная LED 12 Вт 750 лм 4100К
свеча нейтральный E14 AC 220В прозрачная колба</t>
  </si>
  <si>
    <t>Фотореле Smartbuy, 10А 2200Вт IP44 sbl-fr-601</t>
  </si>
  <si>
    <t>упак.</t>
  </si>
  <si>
    <t>Расходные материалы по электрике в 2026г.</t>
  </si>
  <si>
    <t>27.40.25.123</t>
  </si>
  <si>
    <t>27.40.42.112</t>
  </si>
  <si>
    <t>27.40.15.150</t>
  </si>
  <si>
    <t>27.40.12.000</t>
  </si>
  <si>
    <t>27.33.13.120</t>
  </si>
  <si>
    <t>27.40.42.224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</si>
</sst>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.00#########"/>
    <numFmt numFmtId="165" formatCode="#\ ##0.00"/>
  </numFmts>
  <fonts count="9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Alignment="0"/>
  </cellStyleXfs>
  <cellXfs count="4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49" fontId="6" fillId="0" borderId="9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6" fillId="0" borderId="1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4" fontId="7" fillId="0" borderId="9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 wrapText="1"/>
    </xf>
    <xf numFmtId="165" fontId="7" fillId="0" borderId="9" xfId="0" applyNumberFormat="1" applyFont="1" applyBorder="1" applyAlignment="1">
      <alignment horizontal="center" vertical="center" wrapText="1"/>
    </xf>
    <xf numFmtId="10" fontId="7" fillId="0" borderId="9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219075</xdr:colOff>
      <xdr:row>9</xdr:row>
      <xdr:rowOff>85725</xdr:rowOff>
    </xdr:from>
    <xdr:to>
      <xdr:col>11</xdr:col>
      <xdr:colOff>1619885</xdr:colOff>
      <xdr:row>9</xdr:row>
      <xdr:rowOff>614045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19655" y="5046345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123825</xdr:colOff>
      <xdr:row>9</xdr:row>
      <xdr:rowOff>76200</xdr:rowOff>
    </xdr:from>
    <xdr:to>
      <xdr:col>9</xdr:col>
      <xdr:colOff>1200150</xdr:colOff>
      <xdr:row>9</xdr:row>
      <xdr:rowOff>601980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20550" y="5036820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10</xdr:col>
      <xdr:colOff>180976</xdr:colOff>
      <xdr:row>9</xdr:row>
      <xdr:rowOff>152399</xdr:rowOff>
    </xdr:from>
    <xdr:to>
      <xdr:col>10</xdr:col>
      <xdr:colOff>1381126</xdr:colOff>
      <xdr:row>9</xdr:row>
      <xdr:rowOff>608964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448030" y="5112385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7"/>
  <sheetViews>
    <sheetView tabSelected="1" zoomScaleNormal="100" zoomScaleSheetLayoutView="10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C25" sqref="C25"/>
    </sheetView>
  </sheetViews>
  <sheetFormatPr defaultColWidth="9" defaultRowHeight="15" x14ac:dyDescent="0.25"/>
  <cols>
    <col min="1" max="1" width="7.85546875" customWidth="1"/>
    <col min="2" max="2" width="35" customWidth="1"/>
    <col min="3" max="3" width="14.140625" customWidth="1"/>
    <col min="4" max="4" width="8.140625" customWidth="1"/>
    <col min="5" max="5" width="7.7109375" customWidth="1"/>
    <col min="6" max="6" width="14.28515625" style="1" customWidth="1"/>
    <col min="7" max="7" width="13.140625" style="1" customWidth="1"/>
    <col min="8" max="8" width="13.5703125" style="1" customWidth="1"/>
    <col min="9" max="9" width="19.5703125" style="1" customWidth="1"/>
    <col min="10" max="10" width="20.5703125" style="1" customWidth="1"/>
    <col min="11" max="11" width="23" style="1" customWidth="1"/>
    <col min="12" max="12" width="27.7109375" customWidth="1"/>
    <col min="13" max="13" width="18.42578125" customWidth="1"/>
    <col min="14" max="1007" width="9.140625" customWidth="1"/>
  </cols>
  <sheetData>
    <row r="1" spans="1:12" x14ac:dyDescent="0.25">
      <c r="A1" s="2"/>
      <c r="B1" s="2"/>
      <c r="C1" s="2"/>
      <c r="D1" s="2"/>
      <c r="E1" s="2"/>
      <c r="F1" s="3"/>
      <c r="G1" s="3"/>
      <c r="H1" s="3"/>
      <c r="I1" s="3"/>
      <c r="J1" s="3"/>
      <c r="K1" s="3"/>
    </row>
    <row r="2" spans="1:12" ht="47.25" customHeight="1" x14ac:dyDescent="0.3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x14ac:dyDescent="0.25">
      <c r="A3" s="2"/>
      <c r="B3" s="2"/>
      <c r="C3" s="2"/>
      <c r="D3" s="2"/>
      <c r="E3" s="2"/>
      <c r="F3" s="3"/>
      <c r="G3" s="3"/>
      <c r="H3" s="3"/>
      <c r="I3" s="3"/>
      <c r="J3" s="3"/>
      <c r="K3" s="3"/>
    </row>
    <row r="4" spans="1:12" x14ac:dyDescent="0.25">
      <c r="A4" s="2"/>
      <c r="B4" s="2"/>
      <c r="C4" s="2"/>
      <c r="D4" s="2"/>
      <c r="E4" s="2"/>
      <c r="F4" s="3"/>
      <c r="G4" s="3"/>
      <c r="H4" s="3"/>
      <c r="I4" s="3"/>
      <c r="J4" s="5"/>
      <c r="K4" s="3"/>
    </row>
    <row r="5" spans="1:12" ht="37.5" customHeight="1" x14ac:dyDescent="0.25">
      <c r="A5" s="18" t="s">
        <v>1</v>
      </c>
      <c r="B5" s="18"/>
      <c r="C5" s="19" t="s">
        <v>37</v>
      </c>
      <c r="D5" s="20"/>
      <c r="E5" s="20"/>
      <c r="F5" s="20"/>
      <c r="G5" s="20"/>
      <c r="H5" s="20"/>
      <c r="I5" s="20"/>
      <c r="J5" s="20"/>
      <c r="K5" s="20"/>
      <c r="L5" s="21"/>
    </row>
    <row r="6" spans="1:12" ht="15.75" x14ac:dyDescent="0.25">
      <c r="A6" s="18" t="s">
        <v>2</v>
      </c>
      <c r="B6" s="18"/>
      <c r="C6" s="19" t="s">
        <v>3</v>
      </c>
      <c r="D6" s="20"/>
      <c r="E6" s="20"/>
      <c r="F6" s="20"/>
      <c r="G6" s="20"/>
      <c r="H6" s="20"/>
      <c r="I6" s="20"/>
      <c r="J6" s="20"/>
      <c r="K6" s="20"/>
      <c r="L6" s="21"/>
    </row>
    <row r="7" spans="1:12" ht="15.75" x14ac:dyDescent="0.25">
      <c r="A7" s="24" t="s">
        <v>4</v>
      </c>
      <c r="B7" s="25"/>
      <c r="C7" s="26"/>
      <c r="D7" s="26"/>
      <c r="E7" s="26"/>
      <c r="F7" s="26"/>
      <c r="G7" s="26"/>
      <c r="H7" s="26"/>
      <c r="I7" s="26"/>
      <c r="J7" s="26"/>
      <c r="K7" s="26"/>
      <c r="L7" s="27"/>
    </row>
    <row r="8" spans="1:12" ht="15.75" x14ac:dyDescent="0.25">
      <c r="A8" s="28" t="s">
        <v>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</row>
    <row r="9" spans="1:12" ht="25.5" x14ac:dyDescent="0.25">
      <c r="A9" s="29" t="s">
        <v>6</v>
      </c>
      <c r="B9" s="29" t="s">
        <v>7</v>
      </c>
      <c r="C9" s="30" t="s">
        <v>8</v>
      </c>
      <c r="D9" s="29" t="s">
        <v>9</v>
      </c>
      <c r="E9" s="30" t="s">
        <v>10</v>
      </c>
      <c r="F9" s="4" t="s">
        <v>17</v>
      </c>
      <c r="G9" s="4" t="s">
        <v>18</v>
      </c>
      <c r="H9" s="4" t="s">
        <v>11</v>
      </c>
      <c r="I9" s="30" t="s">
        <v>12</v>
      </c>
      <c r="J9" s="6" t="s">
        <v>13</v>
      </c>
      <c r="K9" s="6" t="s">
        <v>14</v>
      </c>
      <c r="L9" s="7" t="s">
        <v>15</v>
      </c>
    </row>
    <row r="10" spans="1:12" ht="54" customHeight="1" x14ac:dyDescent="0.25">
      <c r="A10" s="29"/>
      <c r="B10" s="29"/>
      <c r="C10" s="33"/>
      <c r="D10" s="29"/>
      <c r="E10" s="30"/>
      <c r="F10" s="4" t="s">
        <v>16</v>
      </c>
      <c r="G10" s="4" t="s">
        <v>16</v>
      </c>
      <c r="H10" s="4" t="s">
        <v>16</v>
      </c>
      <c r="I10" s="30"/>
      <c r="J10" s="8"/>
      <c r="K10" s="8"/>
      <c r="L10" s="14"/>
    </row>
    <row r="11" spans="1:12" ht="60" customHeight="1" x14ac:dyDescent="0.25">
      <c r="A11" s="13">
        <v>1</v>
      </c>
      <c r="B11" s="31" t="s">
        <v>21</v>
      </c>
      <c r="C11" s="34" t="s">
        <v>38</v>
      </c>
      <c r="D11" s="32" t="s">
        <v>19</v>
      </c>
      <c r="E11" s="13">
        <v>40</v>
      </c>
      <c r="F11" s="15">
        <v>9299.14</v>
      </c>
      <c r="G11" s="15">
        <v>8288</v>
      </c>
      <c r="H11" s="15">
        <v>9116.7999999999993</v>
      </c>
      <c r="I11" s="11">
        <f t="shared" ref="I11:I25" si="0">ROUND((AVERAGE(F11:H11)),2)</f>
        <v>8901.31</v>
      </c>
      <c r="J11" s="9">
        <f t="shared" ref="J11:J25" si="1">STDEV(F11:H11)</f>
        <v>538.91270400068777</v>
      </c>
      <c r="K11" s="10">
        <f t="shared" ref="K11:K25" si="2">STDEV(F11:H11)/AVERAGE(F11:H11)</f>
        <v>6.0543055144748802E-2</v>
      </c>
      <c r="L11" s="11">
        <f t="shared" ref="L11:L25" si="3">ROUND((I11*E11),2)</f>
        <v>356052.4</v>
      </c>
    </row>
    <row r="12" spans="1:12" ht="58.5" customHeight="1" x14ac:dyDescent="0.25">
      <c r="A12" s="13">
        <v>2</v>
      </c>
      <c r="B12" s="31" t="s">
        <v>22</v>
      </c>
      <c r="C12" s="34" t="s">
        <v>38</v>
      </c>
      <c r="D12" s="32" t="s">
        <v>19</v>
      </c>
      <c r="E12" s="13">
        <v>1</v>
      </c>
      <c r="F12" s="15">
        <v>2291.8000000000002</v>
      </c>
      <c r="G12" s="15">
        <v>2042.6</v>
      </c>
      <c r="H12" s="15">
        <v>2246.86</v>
      </c>
      <c r="I12" s="11">
        <f t="shared" si="0"/>
        <v>2193.75</v>
      </c>
      <c r="J12" s="9">
        <f t="shared" si="1"/>
        <v>132.81716204366577</v>
      </c>
      <c r="K12" s="10">
        <f t="shared" si="2"/>
        <v>6.0543343695735663E-2</v>
      </c>
      <c r="L12" s="11">
        <f t="shared" si="3"/>
        <v>2193.75</v>
      </c>
    </row>
    <row r="13" spans="1:12" ht="59.25" customHeight="1" x14ac:dyDescent="0.25">
      <c r="A13" s="13">
        <v>3</v>
      </c>
      <c r="B13" s="31" t="s">
        <v>23</v>
      </c>
      <c r="C13" s="34" t="s">
        <v>39</v>
      </c>
      <c r="D13" s="32" t="s">
        <v>19</v>
      </c>
      <c r="E13" s="13">
        <v>20</v>
      </c>
      <c r="F13" s="15">
        <v>1099.56</v>
      </c>
      <c r="G13" s="15">
        <v>980</v>
      </c>
      <c r="H13" s="15">
        <v>1078</v>
      </c>
      <c r="I13" s="11">
        <f t="shared" si="0"/>
        <v>1052.52</v>
      </c>
      <c r="J13" s="9">
        <f t="shared" si="1"/>
        <v>63.722611371474713</v>
      </c>
      <c r="K13" s="10">
        <f t="shared" si="2"/>
        <v>6.0542898350126093E-2</v>
      </c>
      <c r="L13" s="11">
        <f t="shared" si="3"/>
        <v>21050.400000000001</v>
      </c>
    </row>
    <row r="14" spans="1:12" ht="65.25" customHeight="1" x14ac:dyDescent="0.25">
      <c r="A14" s="13">
        <v>4</v>
      </c>
      <c r="B14" s="31" t="s">
        <v>24</v>
      </c>
      <c r="C14" s="34" t="s">
        <v>40</v>
      </c>
      <c r="D14" s="32" t="s">
        <v>19</v>
      </c>
      <c r="E14" s="13">
        <v>40</v>
      </c>
      <c r="F14" s="15">
        <v>153.94</v>
      </c>
      <c r="G14" s="15">
        <v>137.19999999999999</v>
      </c>
      <c r="H14" s="15">
        <v>150.91999999999999</v>
      </c>
      <c r="I14" s="11">
        <f t="shared" si="0"/>
        <v>147.35</v>
      </c>
      <c r="J14" s="9">
        <f t="shared" si="1"/>
        <v>8.9217561798859641</v>
      </c>
      <c r="K14" s="10">
        <f t="shared" si="2"/>
        <v>6.0546687191010029E-2</v>
      </c>
      <c r="L14" s="11">
        <f t="shared" si="3"/>
        <v>5894</v>
      </c>
    </row>
    <row r="15" spans="1:12" ht="45" customHeight="1" x14ac:dyDescent="0.25">
      <c r="A15" s="13">
        <v>5</v>
      </c>
      <c r="B15" s="31" t="s">
        <v>25</v>
      </c>
      <c r="C15" s="34" t="s">
        <v>41</v>
      </c>
      <c r="D15" s="32" t="s">
        <v>19</v>
      </c>
      <c r="E15" s="13">
        <v>40</v>
      </c>
      <c r="F15" s="15">
        <v>251.33</v>
      </c>
      <c r="G15" s="15">
        <v>224</v>
      </c>
      <c r="H15" s="15">
        <v>246.4</v>
      </c>
      <c r="I15" s="11">
        <f t="shared" si="0"/>
        <v>240.58</v>
      </c>
      <c r="J15" s="9">
        <f t="shared" si="1"/>
        <v>14.565906540045269</v>
      </c>
      <c r="K15" s="10">
        <f t="shared" si="2"/>
        <v>6.0545799149454509E-2</v>
      </c>
      <c r="L15" s="11">
        <f t="shared" si="3"/>
        <v>9623.2000000000007</v>
      </c>
    </row>
    <row r="16" spans="1:12" ht="46.5" customHeight="1" x14ac:dyDescent="0.25">
      <c r="A16" s="13">
        <v>6</v>
      </c>
      <c r="B16" s="31" t="s">
        <v>26</v>
      </c>
      <c r="C16" s="34" t="s">
        <v>40</v>
      </c>
      <c r="D16" s="32" t="s">
        <v>19</v>
      </c>
      <c r="E16" s="13">
        <v>40</v>
      </c>
      <c r="F16" s="15">
        <v>146.08000000000001</v>
      </c>
      <c r="G16" s="15">
        <v>130.19999999999999</v>
      </c>
      <c r="H16" s="15">
        <v>143.22</v>
      </c>
      <c r="I16" s="11">
        <f t="shared" si="0"/>
        <v>139.83000000000001</v>
      </c>
      <c r="J16" s="9">
        <f t="shared" si="1"/>
        <v>8.4643802687103751</v>
      </c>
      <c r="K16" s="10">
        <f t="shared" si="2"/>
        <v>6.0531920872779796E-2</v>
      </c>
      <c r="L16" s="11">
        <f t="shared" si="3"/>
        <v>5593.2</v>
      </c>
    </row>
    <row r="17" spans="1:12" ht="48.75" customHeight="1" x14ac:dyDescent="0.25">
      <c r="A17" s="13">
        <v>7</v>
      </c>
      <c r="B17" s="31" t="s">
        <v>27</v>
      </c>
      <c r="C17" s="34" t="s">
        <v>40</v>
      </c>
      <c r="D17" s="32" t="s">
        <v>19</v>
      </c>
      <c r="E17" s="13">
        <v>40</v>
      </c>
      <c r="F17" s="15">
        <v>345.58</v>
      </c>
      <c r="G17" s="15">
        <v>308</v>
      </c>
      <c r="H17" s="15">
        <v>338.8</v>
      </c>
      <c r="I17" s="11">
        <f t="shared" si="0"/>
        <v>330.79</v>
      </c>
      <c r="J17" s="9">
        <f t="shared" si="1"/>
        <v>20.028582908766491</v>
      </c>
      <c r="K17" s="10">
        <f t="shared" si="2"/>
        <v>6.0547117763658558E-2</v>
      </c>
      <c r="L17" s="11">
        <f t="shared" si="3"/>
        <v>13231.6</v>
      </c>
    </row>
    <row r="18" spans="1:12" ht="42.75" customHeight="1" x14ac:dyDescent="0.25">
      <c r="A18" s="13">
        <v>8</v>
      </c>
      <c r="B18" s="31" t="s">
        <v>28</v>
      </c>
      <c r="C18" s="34" t="s">
        <v>41</v>
      </c>
      <c r="D18" s="32" t="s">
        <v>19</v>
      </c>
      <c r="E18" s="13">
        <v>40</v>
      </c>
      <c r="F18" s="15">
        <v>169.65</v>
      </c>
      <c r="G18" s="15">
        <v>151.19999999999999</v>
      </c>
      <c r="H18" s="15">
        <v>166.32</v>
      </c>
      <c r="I18" s="11">
        <f t="shared" si="0"/>
        <v>162.38999999999999</v>
      </c>
      <c r="J18" s="9">
        <f t="shared" si="1"/>
        <v>9.8328175005946363</v>
      </c>
      <c r="K18" s="10">
        <f t="shared" si="2"/>
        <v>6.0550634279171352E-2</v>
      </c>
      <c r="L18" s="11">
        <f t="shared" si="3"/>
        <v>6495.6</v>
      </c>
    </row>
    <row r="19" spans="1:12" ht="40.5" customHeight="1" x14ac:dyDescent="0.25">
      <c r="A19" s="13">
        <v>9</v>
      </c>
      <c r="B19" s="31" t="s">
        <v>29</v>
      </c>
      <c r="C19" s="34" t="s">
        <v>42</v>
      </c>
      <c r="D19" s="32" t="s">
        <v>36</v>
      </c>
      <c r="E19" s="13">
        <v>5</v>
      </c>
      <c r="F19" s="15">
        <v>6983.78</v>
      </c>
      <c r="G19" s="15">
        <v>6224.4</v>
      </c>
      <c r="H19" s="15">
        <v>6846.84</v>
      </c>
      <c r="I19" s="11">
        <f t="shared" si="0"/>
        <v>6685.01</v>
      </c>
      <c r="J19" s="9">
        <f t="shared" si="1"/>
        <v>404.73079563252094</v>
      </c>
      <c r="K19" s="10">
        <f t="shared" si="2"/>
        <v>6.0543065372039656E-2</v>
      </c>
      <c r="L19" s="11">
        <f t="shared" si="3"/>
        <v>33425.050000000003</v>
      </c>
    </row>
    <row r="20" spans="1:12" ht="41.25" customHeight="1" x14ac:dyDescent="0.25">
      <c r="A20" s="13">
        <v>10</v>
      </c>
      <c r="B20" s="31" t="s">
        <v>30</v>
      </c>
      <c r="C20" s="34" t="s">
        <v>42</v>
      </c>
      <c r="D20" s="32" t="s">
        <v>36</v>
      </c>
      <c r="E20" s="13">
        <v>5</v>
      </c>
      <c r="F20" s="15">
        <v>2819.59</v>
      </c>
      <c r="G20" s="15">
        <v>2513</v>
      </c>
      <c r="H20" s="15">
        <v>2764.3</v>
      </c>
      <c r="I20" s="11">
        <f t="shared" si="0"/>
        <v>2698.96</v>
      </c>
      <c r="J20" s="9">
        <f t="shared" si="1"/>
        <v>163.40445842550736</v>
      </c>
      <c r="K20" s="10">
        <f t="shared" si="2"/>
        <v>6.054341546896673E-2</v>
      </c>
      <c r="L20" s="11">
        <f t="shared" si="3"/>
        <v>13494.8</v>
      </c>
    </row>
    <row r="21" spans="1:12" ht="60.75" customHeight="1" x14ac:dyDescent="0.25">
      <c r="A21" s="13">
        <v>11</v>
      </c>
      <c r="B21" s="31" t="s">
        <v>31</v>
      </c>
      <c r="C21" s="34" t="s">
        <v>40</v>
      </c>
      <c r="D21" s="32" t="s">
        <v>19</v>
      </c>
      <c r="E21" s="13">
        <v>60</v>
      </c>
      <c r="F21" s="15">
        <v>251.33</v>
      </c>
      <c r="G21" s="15">
        <v>224</v>
      </c>
      <c r="H21" s="15">
        <v>246.4</v>
      </c>
      <c r="I21" s="11">
        <f t="shared" si="0"/>
        <v>240.58</v>
      </c>
      <c r="J21" s="9">
        <f t="shared" si="1"/>
        <v>14.565906540045269</v>
      </c>
      <c r="K21" s="10">
        <f t="shared" si="2"/>
        <v>6.0545799149454509E-2</v>
      </c>
      <c r="L21" s="11">
        <f t="shared" si="3"/>
        <v>14434.8</v>
      </c>
    </row>
    <row r="22" spans="1:12" ht="60.75" customHeight="1" x14ac:dyDescent="0.25">
      <c r="A22" s="13">
        <v>12</v>
      </c>
      <c r="B22" s="31" t="s">
        <v>32</v>
      </c>
      <c r="C22" s="34" t="s">
        <v>40</v>
      </c>
      <c r="D22" s="32" t="s">
        <v>19</v>
      </c>
      <c r="E22" s="13">
        <v>40</v>
      </c>
      <c r="F22" s="15">
        <v>251.33</v>
      </c>
      <c r="G22" s="15">
        <v>224</v>
      </c>
      <c r="H22" s="15">
        <v>246.4</v>
      </c>
      <c r="I22" s="11">
        <f t="shared" si="0"/>
        <v>240.58</v>
      </c>
      <c r="J22" s="9">
        <f t="shared" si="1"/>
        <v>14.565906540045269</v>
      </c>
      <c r="K22" s="10">
        <f t="shared" si="2"/>
        <v>6.0545799149454509E-2</v>
      </c>
      <c r="L22" s="11">
        <f t="shared" si="3"/>
        <v>9623.2000000000007</v>
      </c>
    </row>
    <row r="23" spans="1:12" ht="59.25" customHeight="1" x14ac:dyDescent="0.25">
      <c r="A23" s="13">
        <v>13</v>
      </c>
      <c r="B23" s="31" t="s">
        <v>33</v>
      </c>
      <c r="C23" s="34" t="s">
        <v>40</v>
      </c>
      <c r="D23" s="32" t="s">
        <v>19</v>
      </c>
      <c r="E23" s="13">
        <v>60</v>
      </c>
      <c r="F23" s="15">
        <v>344.01</v>
      </c>
      <c r="G23" s="15">
        <v>306.60000000000002</v>
      </c>
      <c r="H23" s="15">
        <v>337.26</v>
      </c>
      <c r="I23" s="11">
        <f t="shared" si="0"/>
        <v>329.29</v>
      </c>
      <c r="J23" s="9">
        <f t="shared" si="1"/>
        <v>19.937845921763948</v>
      </c>
      <c r="K23" s="10">
        <f t="shared" si="2"/>
        <v>6.0547984821172664E-2</v>
      </c>
      <c r="L23" s="11">
        <f t="shared" si="3"/>
        <v>19757.400000000001</v>
      </c>
    </row>
    <row r="24" spans="1:12" ht="65.25" customHeight="1" x14ac:dyDescent="0.25">
      <c r="A24" s="13">
        <v>14</v>
      </c>
      <c r="B24" s="31" t="s">
        <v>34</v>
      </c>
      <c r="C24" s="34" t="s">
        <v>40</v>
      </c>
      <c r="D24" s="32" t="s">
        <v>19</v>
      </c>
      <c r="E24" s="13">
        <v>60</v>
      </c>
      <c r="F24" s="15">
        <v>342.43</v>
      </c>
      <c r="G24" s="15">
        <v>305.2</v>
      </c>
      <c r="H24" s="15">
        <v>335.72</v>
      </c>
      <c r="I24" s="11">
        <f t="shared" si="0"/>
        <v>327.78</v>
      </c>
      <c r="J24" s="9">
        <f>STDEV(F24:H24)</f>
        <v>19.843417884359891</v>
      </c>
      <c r="K24" s="10">
        <f t="shared" si="2"/>
        <v>6.0538214931692348E-2</v>
      </c>
      <c r="L24" s="11">
        <f t="shared" si="3"/>
        <v>19666.8</v>
      </c>
    </row>
    <row r="25" spans="1:12" ht="40.5" customHeight="1" thickBot="1" x14ac:dyDescent="0.3">
      <c r="A25" s="35">
        <v>15</v>
      </c>
      <c r="B25" s="36" t="s">
        <v>35</v>
      </c>
      <c r="C25" s="37" t="s">
        <v>43</v>
      </c>
      <c r="D25" s="38" t="s">
        <v>19</v>
      </c>
      <c r="E25" s="35">
        <v>5</v>
      </c>
      <c r="F25" s="39">
        <v>573.34</v>
      </c>
      <c r="G25" s="39">
        <v>511</v>
      </c>
      <c r="H25" s="39">
        <v>562.1</v>
      </c>
      <c r="I25" s="40">
        <f t="shared" si="0"/>
        <v>548.80999999999995</v>
      </c>
      <c r="J25" s="41">
        <f t="shared" si="1"/>
        <v>33.226052027487924</v>
      </c>
      <c r="K25" s="42">
        <f t="shared" si="2"/>
        <v>6.0541626832720151E-2</v>
      </c>
      <c r="L25" s="11">
        <f t="shared" si="3"/>
        <v>2744.05</v>
      </c>
    </row>
    <row r="26" spans="1:12" ht="15.75" thickBot="1" x14ac:dyDescent="0.3">
      <c r="A26" s="22" t="s">
        <v>20</v>
      </c>
      <c r="B26" s="23"/>
      <c r="C26" s="23"/>
      <c r="D26" s="23"/>
      <c r="E26" s="23"/>
      <c r="F26" s="23"/>
      <c r="G26" s="23"/>
      <c r="H26" s="23"/>
      <c r="I26" s="23"/>
      <c r="J26" s="23"/>
      <c r="K26" s="43"/>
      <c r="L26" s="16">
        <f>SUM(L11:L25)</f>
        <v>533280.25000000012</v>
      </c>
    </row>
    <row r="27" spans="1:12" x14ac:dyDescent="0.25">
      <c r="B27" s="12"/>
    </row>
  </sheetData>
  <mergeCells count="14">
    <mergeCell ref="A26:K26"/>
    <mergeCell ref="A7:L7"/>
    <mergeCell ref="A8:L8"/>
    <mergeCell ref="A9:A10"/>
    <mergeCell ref="B9:B10"/>
    <mergeCell ref="C9:C10"/>
    <mergeCell ref="D9:D10"/>
    <mergeCell ref="E9:E10"/>
    <mergeCell ref="I9:I10"/>
    <mergeCell ref="A2:L2"/>
    <mergeCell ref="A5:B5"/>
    <mergeCell ref="C5:L5"/>
    <mergeCell ref="A6:B6"/>
    <mergeCell ref="C6:L6"/>
  </mergeCells>
  <phoneticPr fontId="8" type="noConversion"/>
  <pageMargins left="0.24027777777777801" right="0.24027777777777801" top="0.05" bottom="0.209722222222222" header="0.51180555555555496" footer="0.51180555555555496"/>
  <pageSetup paperSize="9" scale="64" fitToHeight="0" orientation="landscape" useFirstPageNumber="1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Новикова Юлия Игоревна</cp:lastModifiedBy>
  <cp:revision>7</cp:revision>
  <cp:lastPrinted>2026-01-19T13:27:01Z</cp:lastPrinted>
  <dcterms:created xsi:type="dcterms:W3CDTF">2014-01-17T11:35:00Z</dcterms:created>
  <dcterms:modified xsi:type="dcterms:W3CDTF">2026-08-27T12:19:42Z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1049-12.2.0.17562</vt:lpwstr>
  </property>
  <property fmtid="{D5CDD505-2E9C-101B-9397-08002B2CF9AE}" pid="3" name="Generator">
    <vt:lpwstr>NPOI</vt:lpwstr>
  </property>
  <property fmtid="{D5CDD505-2E9C-101B-9397-08002B2CF9AE}" pid="4" name="Generator Version">
    <vt:lpwstr>2.4.1</vt:lpwstr>
  </property>
  <property fmtid="{D5CDD505-2E9C-101B-9397-08002B2CF9AE}" pid="5" name="ICV">
    <vt:lpwstr>03922F94E72048269C8DF3C494D4590F_12</vt:lpwstr>
  </property>
</Properties>
</file>