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BAD8335-0BD5-42C1-BB69-BACBACDB7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Лист1!$B$10:$N$15</definedName>
    <definedName name="_xlnm.Print_Area" localSheetId="0">Лист1!$A$1:$N$15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1" l="1"/>
  <c r="N12" i="1" s="1"/>
  <c r="L14" i="1" s="1"/>
  <c r="J11" i="1"/>
  <c r="H11" i="1"/>
  <c r="I11" i="1" l="1"/>
</calcChain>
</file>

<file path=xl/sharedStrings.xml><?xml version="1.0" encoding="utf-8"?>
<sst xmlns="http://schemas.openxmlformats.org/spreadsheetml/2006/main" count="37" uniqueCount="37">
  <si>
    <t>Обоснование начальной (максимальной) цены контракта (НМЦК) произведено в соответствии с положениями ст.22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нужд», в соответствии с приказом Министерства экономического развития РФ от 02.10.2013 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Определение НМЦК произведено методом сопоставимых рыночных цен (анализа рынка)</t>
  </si>
  <si>
    <t>Используемый метод определения НМЦК с обоснованием:</t>
  </si>
  <si>
    <t>Метод сопоставимых рыночных цен (анализ рынка). Анализ рынка позволяет сделать вывод, что представленные в коммерческих предложениях услуги являются идентичными.</t>
  </si>
  <si>
    <t>Источники ценовой информации</t>
  </si>
  <si>
    <t>Информация о ценах на идентичные товары (работы, услуги), получена из ценовых предложений от потенциальных исполнителей:</t>
  </si>
  <si>
    <t>Наименование</t>
  </si>
  <si>
    <t>Сред. значение</t>
  </si>
  <si>
    <t>Коэффициент вариации (%)</t>
  </si>
  <si>
    <t>Квадратичное отклонение</t>
  </si>
  <si>
    <t>Цена за единицу</t>
  </si>
  <si>
    <t>№ п/п</t>
  </si>
  <si>
    <t>Итого:</t>
  </si>
  <si>
    <t>Кол-во</t>
  </si>
  <si>
    <t>Ед.изм.</t>
  </si>
  <si>
    <t>ОКПД2/КТРУ</t>
  </si>
  <si>
    <t>Ценовое Предложение № 1</t>
  </si>
  <si>
    <t>Приложение № 1 к извещению об осуществлении закупки</t>
  </si>
  <si>
    <t>ОБОСНОВАНИЕ НАЧАЛЬНОЙ (МАКСИМАЛЬНОЙ) ЦЕНЫ КОНТРАКТА</t>
  </si>
  <si>
    <t>ИТОГО НМЦК ,руб.</t>
  </si>
  <si>
    <t>Ценовое Предложение № 2</t>
  </si>
  <si>
    <t>Ценовое Предложение № 3</t>
  </si>
  <si>
    <t>Работник контрактной службы/контрактный управляющий:</t>
  </si>
  <si>
    <t>Ведущий специалист по закупкам</t>
  </si>
  <si>
    <t>(должность)</t>
  </si>
  <si>
    <t>/Слесарева Н.Ю.</t>
  </si>
  <si>
    <t>(подпись/расшифровка подписи)</t>
  </si>
  <si>
    <t>Сумма (в т.ч НДС 22%/НДС не облагается)</t>
  </si>
  <si>
    <t>10.07.2026 г.</t>
  </si>
  <si>
    <t xml:space="preserve">Ценовое предложение №1 вход.№ КП09/00317 от 10.07.2026 г. предоставлено по запросу </t>
  </si>
  <si>
    <t xml:space="preserve">Ценовое предложение №2  вход.№ КП09/00318 от 10.07.2026 г. предоставлено по запросу  </t>
  </si>
  <si>
    <t xml:space="preserve">Ценовое предложение №3 вход.№ КП09/00319от 10.07.2026 г. предоставлено по запросу  </t>
  </si>
  <si>
    <t>Дата подготовки обоснования НМЦК: 10.07.2026 г.</t>
  </si>
  <si>
    <t>шт.</t>
  </si>
  <si>
    <t xml:space="preserve">Одноразовый бумажный стакан из картона  </t>
  </si>
  <si>
    <t>17.22.13.192</t>
  </si>
  <si>
    <t xml:space="preserve">Заключение: Расчет начальной (максимальной) цены контракта произведен в соответствии со ст.22 Федерального закона № 44-ФЗ с использованием метода анализа рыночной стоимости закупаемых товаров.  
Начальная (максимальная) цена контракта составляет:  42 250  (Сорок две тысячи двести пятьдесят ) рублей 00 копеек							</t>
  </si>
  <si>
    <t xml:space="preserve">Поставка одноразовых бумажных стаканчиков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</si>
</sst>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rgb="FF000000"/>
      <name val="Trebuchet MS"/>
      <family val="2"/>
      <charset val="204"/>
    </font>
    <font>
      <sz val="10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3" fontId="6" fillId="0" borderId="0" xfId="1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0" fontId="2" fillId="0" borderId="7" xfId="0" applyFont="1" applyBorder="1" applyAlignment="1">
      <alignment vertical="top" wrapText="1"/>
    </xf>
    <xf numFmtId="43" fontId="2" fillId="0" borderId="0" xfId="1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164" fontId="7" fillId="2" borderId="1" xfId="0" applyNumberFormat="1" applyFont="1" applyFill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0" fillId="0" borderId="0" xfId="0" applyFont="1"/>
    <xf numFmtId="0" fontId="11" fillId="0" borderId="1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7" fillId="0" borderId="0" xfId="1" applyNumberFormat="1" applyFont="1" applyFill="1" applyAlignment="1">
      <alignment horizontal="center" vertical="center" wrapText="1"/>
    </xf>
    <xf numFmtId="49" fontId="7" fillId="0" borderId="0" xfId="1" applyNumberFormat="1" applyFont="1" applyFill="1" applyAlignment="1">
      <alignment horizontal="center" vertical="center"/>
    </xf>
    <xf numFmtId="14" fontId="8" fillId="0" borderId="3" xfId="0" applyNumberFormat="1" applyFont="1" applyBorder="1" applyAlignment="1">
      <alignment horizontal="left" vertical="center" wrapText="1"/>
    </xf>
    <xf numFmtId="14" fontId="8" fillId="0" borderId="4" xfId="0" applyNumberFormat="1" applyFont="1" applyBorder="1" applyAlignment="1">
      <alignment horizontal="left" vertical="center" wrapText="1"/>
    </xf>
    <xf numFmtId="14" fontId="8" fillId="0" borderId="5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172055</xdr:colOff>
      <xdr:row>12</xdr:row>
      <xdr:rowOff>32806</xdr:rowOff>
    </xdr:from>
    <xdr:to>
      <xdr:col>10</xdr:col>
      <xdr:colOff>123824</xdr:colOff>
      <xdr:row>12</xdr:row>
      <xdr:rowOff>4552419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5888" y="4170889"/>
          <a:ext cx="9201603" cy="4519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zoomScale="90" zoomScaleNormal="90" zoomScaleSheetLayoutView="115" workbookViewId="0">
      <selection activeCell="A4" sqref="A4:N4"/>
    </sheetView>
  </sheetViews>
  <sheetFormatPr defaultRowHeight="15" x14ac:dyDescent="0.25"/>
  <cols>
    <col min="1" max="1" width="28.28515625" customWidth="1"/>
    <col min="2" max="2" width="5" customWidth="1"/>
    <col min="3" max="3" width="30.28515625" customWidth="1"/>
    <col min="4" max="4" width="13" customWidth="1"/>
    <col min="5" max="5" width="15.42578125" customWidth="1"/>
    <col min="6" max="6" width="17.85546875" customWidth="1"/>
    <col min="7" max="7" width="16.42578125" customWidth="1"/>
    <col min="8" max="8" width="14.5703125" customWidth="1"/>
    <col min="9" max="9" width="13" customWidth="1"/>
    <col min="10" max="10" width="12.85546875" customWidth="1"/>
    <col min="11" max="11" width="13.7109375" customWidth="1"/>
    <col min="12" max="12" width="9.28515625" customWidth="1"/>
    <col min="13" max="13" width="12.28515625" customWidth="1"/>
    <col min="14" max="14" width="21" bestFit="1" customWidth="1"/>
    <col min="15" max="15" width="11.42578125" bestFit="1" customWidth="1"/>
    <col min="16" max="16" width="20" customWidth="1"/>
    <col min="17" max="17" width="19.5703125" customWidth="1"/>
    <col min="18" max="18" width="20.7109375" customWidth="1"/>
  </cols>
  <sheetData>
    <row r="1" spans="1:17" x14ac:dyDescent="0.25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"/>
      <c r="P1" s="1"/>
      <c r="Q1" s="1"/>
    </row>
    <row r="2" spans="1:17" ht="18.75" x14ac:dyDescent="0.3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48" customHeight="1" x14ac:dyDescent="0.25">
      <c r="A4" s="32" t="s">
        <v>36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1"/>
      <c r="P4" s="1"/>
      <c r="Q4" s="1"/>
    </row>
    <row r="5" spans="1:17" x14ac:dyDescent="0.25">
      <c r="A5" s="1"/>
      <c r="B5" s="1"/>
      <c r="C5" s="1"/>
      <c r="D5" s="1"/>
      <c r="E5" s="33"/>
      <c r="F5" s="33"/>
      <c r="G5" s="33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51.75" customHeight="1" x14ac:dyDescent="0.25">
      <c r="A6" s="30" t="s">
        <v>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1"/>
      <c r="P6" s="1"/>
      <c r="Q6" s="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45" customHeight="1" x14ac:dyDescent="0.25">
      <c r="A8" s="2" t="s">
        <v>1</v>
      </c>
      <c r="B8" s="24" t="s">
        <v>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6"/>
      <c r="O8" s="1"/>
      <c r="P8" s="1"/>
      <c r="Q8" s="1"/>
    </row>
    <row r="9" spans="1:17" ht="30" customHeight="1" x14ac:dyDescent="0.25">
      <c r="A9" s="20" t="s">
        <v>3</v>
      </c>
      <c r="B9" s="27" t="s">
        <v>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  <c r="O9" s="1"/>
      <c r="P9" s="1"/>
      <c r="Q9" s="1"/>
    </row>
    <row r="10" spans="1:17" ht="30" x14ac:dyDescent="0.25">
      <c r="A10" s="9"/>
      <c r="B10" s="11" t="s">
        <v>10</v>
      </c>
      <c r="C10" s="4" t="s">
        <v>5</v>
      </c>
      <c r="D10" s="4" t="s">
        <v>14</v>
      </c>
      <c r="E10" s="3" t="s">
        <v>15</v>
      </c>
      <c r="F10" s="3" t="s">
        <v>19</v>
      </c>
      <c r="G10" s="3" t="s">
        <v>20</v>
      </c>
      <c r="H10" s="3" t="s">
        <v>6</v>
      </c>
      <c r="I10" s="3" t="s">
        <v>7</v>
      </c>
      <c r="J10" s="3" t="s">
        <v>8</v>
      </c>
      <c r="K10" s="3" t="s">
        <v>9</v>
      </c>
      <c r="L10" s="5" t="s">
        <v>13</v>
      </c>
      <c r="M10" s="5" t="s">
        <v>12</v>
      </c>
      <c r="N10" s="3" t="s">
        <v>26</v>
      </c>
      <c r="O10" s="1"/>
      <c r="P10" s="10"/>
      <c r="Q10" s="1"/>
    </row>
    <row r="11" spans="1:17" ht="25.5" x14ac:dyDescent="0.25">
      <c r="A11" s="9"/>
      <c r="B11" s="15">
        <v>1</v>
      </c>
      <c r="C11" s="19" t="s">
        <v>33</v>
      </c>
      <c r="D11" s="22" t="s">
        <v>34</v>
      </c>
      <c r="E11" s="13">
        <v>3.25</v>
      </c>
      <c r="F11" s="13">
        <v>3.58</v>
      </c>
      <c r="G11" s="13">
        <v>3.42</v>
      </c>
      <c r="H11" s="16">
        <f t="shared" ref="H11" si="0">AVERAGE(E11:G11)</f>
        <v>3.4166666666666665</v>
      </c>
      <c r="I11" s="12">
        <f t="shared" ref="I11" si="1">J11/H11*100</f>
        <v>4.8300073344337822</v>
      </c>
      <c r="J11" s="12">
        <f t="shared" ref="J11" si="2">STDEV(E11:G11)</f>
        <v>0.1650252505931542</v>
      </c>
      <c r="K11" s="13">
        <v>3.25</v>
      </c>
      <c r="L11" s="12" t="s">
        <v>32</v>
      </c>
      <c r="M11" s="12">
        <v>13000</v>
      </c>
      <c r="N11" s="17">
        <f t="shared" ref="N11" si="3">K11*M11</f>
        <v>42250</v>
      </c>
      <c r="O11" s="1"/>
      <c r="P11" s="10"/>
      <c r="Q11" s="1"/>
    </row>
    <row r="12" spans="1:17" ht="15.75" x14ac:dyDescent="0.25">
      <c r="A12" s="9"/>
      <c r="B12" s="43" t="s">
        <v>11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  <c r="N12" s="18">
        <f>SUM(N11:N11)</f>
        <v>42250</v>
      </c>
      <c r="O12" s="1"/>
      <c r="P12" s="10"/>
      <c r="Q12" s="1"/>
    </row>
    <row r="13" spans="1:17" ht="376.5" customHeight="1" x14ac:dyDescent="0.25">
      <c r="A13" s="9"/>
      <c r="B13" s="39"/>
      <c r="C13" s="40"/>
      <c r="D13" s="40"/>
      <c r="E13" s="41"/>
      <c r="F13" s="41"/>
      <c r="G13" s="41"/>
      <c r="H13" s="41"/>
      <c r="I13" s="41"/>
      <c r="J13" s="41"/>
      <c r="K13" s="41"/>
      <c r="L13" s="40"/>
      <c r="M13" s="40"/>
      <c r="N13" s="42"/>
      <c r="O13" s="1"/>
      <c r="P13" s="10"/>
      <c r="Q13" s="1"/>
    </row>
    <row r="14" spans="1:17" ht="24" customHeight="1" x14ac:dyDescent="0.25">
      <c r="A14" s="9"/>
      <c r="B14" s="46" t="s">
        <v>18</v>
      </c>
      <c r="C14" s="47"/>
      <c r="D14" s="47"/>
      <c r="E14" s="47"/>
      <c r="F14" s="47"/>
      <c r="G14" s="47"/>
      <c r="H14" s="47"/>
      <c r="I14" s="47"/>
      <c r="J14" s="47"/>
      <c r="K14" s="47"/>
      <c r="L14" s="48">
        <f>N12</f>
        <v>42250</v>
      </c>
      <c r="M14" s="49"/>
      <c r="N14" s="50"/>
      <c r="O14" s="1"/>
      <c r="P14" s="10"/>
      <c r="Q14" s="1"/>
    </row>
    <row r="15" spans="1:17" ht="15.75" x14ac:dyDescent="0.25">
      <c r="A15" s="14"/>
      <c r="B15" s="36" t="s">
        <v>27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8"/>
      <c r="O15" s="1"/>
      <c r="P15" s="10"/>
      <c r="Q15" s="1"/>
    </row>
    <row r="16" spans="1:17" x14ac:dyDescent="0.25">
      <c r="A16" s="10"/>
      <c r="B16" s="1"/>
      <c r="O16" s="1"/>
    </row>
    <row r="17" spans="1:17" x14ac:dyDescent="0.25">
      <c r="A17" s="10"/>
      <c r="B17" s="1" t="s">
        <v>28</v>
      </c>
    </row>
    <row r="18" spans="1:17" ht="18" x14ac:dyDescent="0.35">
      <c r="A18" s="10"/>
      <c r="B18" s="1" t="s">
        <v>29</v>
      </c>
      <c r="C18" s="21"/>
    </row>
    <row r="19" spans="1:17" x14ac:dyDescent="0.25">
      <c r="A19" s="10"/>
      <c r="B19" s="1" t="s">
        <v>30</v>
      </c>
    </row>
    <row r="20" spans="1:17" ht="103.5" customHeight="1" x14ac:dyDescent="0.25">
      <c r="A20" s="6"/>
      <c r="B20" s="34" t="s">
        <v>35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7" x14ac:dyDescent="0.25">
      <c r="A21" s="1"/>
      <c r="B21" s="7" t="s">
        <v>31</v>
      </c>
      <c r="C21" s="8"/>
    </row>
    <row r="22" spans="1:17" x14ac:dyDescent="0.25">
      <c r="A22" s="1"/>
      <c r="B22" s="1"/>
    </row>
    <row r="23" spans="1:17" x14ac:dyDescent="0.25">
      <c r="A23" s="1"/>
      <c r="B23" s="1" t="s">
        <v>21</v>
      </c>
    </row>
    <row r="24" spans="1:17" x14ac:dyDescent="0.25">
      <c r="A24" s="1"/>
      <c r="B24" s="1" t="s">
        <v>22</v>
      </c>
    </row>
    <row r="25" spans="1:17" x14ac:dyDescent="0.25">
      <c r="A25" s="1"/>
      <c r="B25" s="1" t="s">
        <v>23</v>
      </c>
    </row>
    <row r="26" spans="1:17" x14ac:dyDescent="0.25">
      <c r="A26" s="1"/>
      <c r="B26" s="1" t="s">
        <v>24</v>
      </c>
    </row>
    <row r="27" spans="1:17" x14ac:dyDescent="0.25">
      <c r="A27" s="1"/>
      <c r="B27" s="1" t="s">
        <v>25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P27" s="1"/>
      <c r="Q27" s="1"/>
    </row>
    <row r="28" spans="1:17" x14ac:dyDescent="0.25">
      <c r="A28" s="1"/>
      <c r="O28" s="1"/>
      <c r="P28" s="1"/>
      <c r="Q28" s="1"/>
    </row>
    <row r="29" spans="1:17" x14ac:dyDescent="0.25">
      <c r="A29" s="1"/>
      <c r="O29" s="1"/>
      <c r="P29" s="1"/>
      <c r="Q29" s="1"/>
    </row>
    <row r="30" spans="1:17" x14ac:dyDescent="0.25">
      <c r="A30" s="1"/>
      <c r="O30" s="1"/>
      <c r="P30" s="1"/>
      <c r="Q30" s="1"/>
    </row>
    <row r="31" spans="1:17" x14ac:dyDescent="0.25">
      <c r="A31" s="1"/>
      <c r="O31" s="1"/>
      <c r="P31" s="1"/>
      <c r="Q31" s="1"/>
    </row>
    <row r="32" spans="1:17" x14ac:dyDescent="0.25">
      <c r="A32" s="1"/>
      <c r="O32" s="1"/>
      <c r="P32" s="1"/>
      <c r="Q32" s="1"/>
    </row>
    <row r="33" spans="1:17" x14ac:dyDescent="0.25">
      <c r="A33" s="1"/>
      <c r="O33" s="1"/>
      <c r="P33" s="1"/>
      <c r="Q33" s="1"/>
    </row>
    <row r="34" spans="1:17" x14ac:dyDescent="0.25">
      <c r="A34" s="1"/>
      <c r="O34" s="1"/>
      <c r="P34" s="1"/>
      <c r="Q34" s="1"/>
    </row>
    <row r="35" spans="1:17" x14ac:dyDescent="0.25">
      <c r="A35" s="1"/>
      <c r="O35" s="1"/>
      <c r="P35" s="1"/>
      <c r="Q35" s="1"/>
    </row>
    <row r="36" spans="1:17" x14ac:dyDescent="0.25">
      <c r="A36" s="1"/>
      <c r="O36" s="1"/>
      <c r="P36" s="1"/>
      <c r="Q36" s="1"/>
    </row>
    <row r="37" spans="1:17" x14ac:dyDescent="0.25">
      <c r="O37" s="1"/>
      <c r="Q37" s="1"/>
    </row>
  </sheetData>
  <autoFilter ref="B10:N15" xr:uid="{00000000-0009-0000-0000-000000000000}"/>
  <mergeCells count="13">
    <mergeCell ref="B20:N20"/>
    <mergeCell ref="B15:N15"/>
    <mergeCell ref="B13:N13"/>
    <mergeCell ref="B12:M12"/>
    <mergeCell ref="B14:K14"/>
    <mergeCell ref="L14:N14"/>
    <mergeCell ref="A1:N1"/>
    <mergeCell ref="B8:N8"/>
    <mergeCell ref="B9:N9"/>
    <mergeCell ref="A6:N6"/>
    <mergeCell ref="A2:N2"/>
    <mergeCell ref="A4:N4"/>
    <mergeCell ref="E5:G5"/>
  </mergeCells>
  <pageMargins left="0.31496062992125984" right="0.11811023622047245" top="0.35433070866141736" bottom="0.15748031496062992" header="0.31496062992125984" footer="0.31496062992125984"/>
  <pageSetup paperSize="9" scale="58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2026-07-14T10:55:10Z</dcterms:modified>
</cp:coreProperties>
</file>