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F2484F0-5CF8-4182-BA57-D34B701D1D1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цен'!$A$1:$L$39</definedName>
  </definedNames>
  <calcPr calcId="191029"/>
</workbook>
</file>

<file path=xl/calcChain.xml><?xml version="1.0" encoding="utf-8"?>
<calcChain xmlns="http://schemas.openxmlformats.org/spreadsheetml/2006/main">
  <c r="I11" i="2" l="1"/>
  <c r="H11" i="2"/>
  <c r="L11" i="2" s="1"/>
  <c r="I12" i="2"/>
  <c r="H12" i="2"/>
  <c r="L12" i="2" s="1"/>
  <c r="I13" i="2"/>
  <c r="H13" i="2"/>
  <c r="L13" i="2" s="1"/>
  <c r="I14" i="2"/>
  <c r="H14" i="2"/>
  <c r="L14" i="2" s="1"/>
  <c r="I15" i="2"/>
  <c r="H15" i="2"/>
  <c r="L15" i="2" s="1"/>
  <c r="I16" i="2"/>
  <c r="H16" i="2"/>
  <c r="L16" i="2" s="1"/>
  <c r="I17" i="2"/>
  <c r="H17" i="2"/>
  <c r="L17" i="2" s="1"/>
  <c r="I18" i="2"/>
  <c r="H18" i="2"/>
  <c r="L18" i="2" s="1"/>
  <c r="I19" i="2"/>
  <c r="H19" i="2"/>
  <c r="L19" i="2" s="1"/>
  <c r="I20" i="2"/>
  <c r="H20" i="2"/>
  <c r="L20" i="2" s="1"/>
  <c r="I21" i="2"/>
  <c r="H21" i="2"/>
  <c r="L21" i="2" s="1"/>
  <c r="I22" i="2"/>
  <c r="H22" i="2"/>
  <c r="L22" i="2" s="1"/>
  <c r="I23" i="2"/>
  <c r="H23" i="2"/>
  <c r="L23" i="2" s="1"/>
  <c r="I24" i="2"/>
  <c r="H24" i="2"/>
  <c r="L24" i="2" s="1"/>
  <c r="I25" i="2"/>
  <c r="H25" i="2"/>
  <c r="L25" i="2" s="1"/>
  <c r="I26" i="2"/>
  <c r="H26" i="2"/>
  <c r="L26" i="2" s="1"/>
  <c r="I27" i="2"/>
  <c r="H27" i="2"/>
  <c r="L27" i="2" s="1"/>
  <c r="I28" i="2"/>
  <c r="H28" i="2"/>
  <c r="L28" i="2" s="1"/>
  <c r="I29" i="2"/>
  <c r="H29" i="2"/>
  <c r="L29" i="2" s="1"/>
  <c r="I30" i="2"/>
  <c r="H30" i="2"/>
  <c r="L30" i="2" s="1"/>
  <c r="I31" i="2"/>
  <c r="H31" i="2"/>
  <c r="L31" i="2" s="1"/>
  <c r="I32" i="2"/>
  <c r="H32" i="2"/>
  <c r="L32" i="2" s="1"/>
  <c r="I33" i="2"/>
  <c r="H33" i="2"/>
  <c r="L33" i="2" s="1"/>
  <c r="J33" i="2" l="1"/>
  <c r="J28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I34" i="2"/>
  <c r="H34" i="2"/>
  <c r="L34" i="2" s="1"/>
  <c r="L35" i="2" s="1"/>
  <c r="J34" i="2" l="1"/>
</calcChain>
</file>

<file path=xl/sharedStrings.xml><?xml version="1.0" encoding="utf-8"?>
<sst xmlns="http://schemas.openxmlformats.org/spreadsheetml/2006/main" count="72" uniqueCount="47">
  <si>
    <t>№ п/п</t>
  </si>
  <si>
    <t>(подпись)</t>
  </si>
  <si>
    <t>Цена за 1 ед. в рублях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</si>
  <si>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</si>
  <si>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</si>
  <si>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</si>
  <si>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</si>
  <si>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</si>
  <si>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</si>
  <si>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</si>
  <si>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>Наименование товара Указание на товарный знак (при наличии)</t>
  </si>
  <si>
    <t>Объект закупки:</t>
  </si>
  <si>
    <t>Метод определения цены:</t>
  </si>
  <si>
    <t>Метод сопоставимых рыночных цен (анализ рынка) с выбором средней цены.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</si>
  <si>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</si>
  <si>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>шт.</t>
  </si>
  <si>
    <t>Единица измерения</t>
  </si>
  <si>
    <t>КТРУ/ОКПД2</t>
  </si>
  <si>
    <t>Поставка запчастей для автомобилей</t>
  </si>
  <si>
    <t>Комплект сцепления</t>
  </si>
  <si>
    <t>Опора карданного вала</t>
  </si>
  <si>
    <t>Шаровая опора верхняя</t>
  </si>
  <si>
    <t>Шаровая опора нижняя</t>
  </si>
  <si>
    <t>Топливная рампа с форсунками в сборе</t>
  </si>
  <si>
    <t>Рулевой наконечник</t>
  </si>
  <si>
    <t>Трос ручника комплект 3 шт.</t>
  </si>
  <si>
    <t>Ремень ГУР</t>
  </si>
  <si>
    <t>Ремень поликлиновый</t>
  </si>
  <si>
    <t>Насос ГУР</t>
  </si>
  <si>
    <t>Колодки тормозные передние</t>
  </si>
  <si>
    <t>Колодки тормозные задние</t>
  </si>
  <si>
    <t>Рулевые наконечники комплект</t>
  </si>
  <si>
    <t>Шкворня (ремкомплект)</t>
  </si>
  <si>
    <t>Аккумулятор 6ст-65(Зверь)</t>
  </si>
  <si>
    <t>Ступичный подшипник задний</t>
  </si>
  <si>
    <t>Тормозной цилиндр задний</t>
  </si>
  <si>
    <t>Тормозные колодки передние</t>
  </si>
  <si>
    <t>Тормозные колодки задние</t>
  </si>
  <si>
    <t>Амортизаторы задние</t>
  </si>
  <si>
    <t>Пружины передние</t>
  </si>
  <si>
    <t>Пружины задние</t>
  </si>
  <si>
    <t xml:space="preserve">Предложение №1
вх. № 81
от 27.08.2026
</t>
  </si>
  <si>
    <t xml:space="preserve">Предложение №2
вх. № 82
от 27.08.2026
</t>
  </si>
  <si>
    <t xml:space="preserve">Предложение №3
вх. № 83
от 27.08.2026
</t>
  </si>
  <si>
    <t>Главный энергетик ОКБИиХО  / __________________________ / Е.Н.Меркушев</t>
  </si>
  <si>
    <t>Обоснование начальной (максимальной) цены контракта (лота)A1:L41</t>
  </si>
  <si>
    <t xml:space="preserve">
Начальная (максимальная) цена Контракта составляет 80 000 (восемьдесят тысяч) рублей 00 копеек. При прочих равных условиях Поставщик № 1 предлагает наименьшую цену.  
Учитывая, данное коммерческое предложение повлечет меньшие затраты бюджета. Целесообразнее заключить контракт с Поставщиком № 1.
Валюта, используемая для формирования цены контракта и расчетов с поставщиком (подрядчиком, исполнителем) – российский рубль Российской Федерации.
Порядок применения официального курса иностранной валюты к рублю РФ -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</si>
</sst>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4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52183</xdr:colOff>
      <xdr:row>8</xdr:row>
      <xdr:rowOff>281609</xdr:rowOff>
    </xdr:from>
    <xdr:to>
      <xdr:col>12</xdr:col>
      <xdr:colOff>3727</xdr:colOff>
      <xdr:row>8</xdr:row>
      <xdr:rowOff>473765</xdr:rowOff>
    </xdr:to>
    <xdr:pic>
      <xdr:nvPicPr>
        <xdr:cNvPr id="1025" name="Рисунок 30" descr="http://base.garant.ru/files/base/70473958/2126805151.pn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5379" y="2517913"/>
          <a:ext cx="1044848" cy="192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tabSelected="1" topLeftCell="A7" zoomScale="115" zoomScaleNormal="115" zoomScaleSheetLayoutView="85" workbookViewId="0">
      <selection activeCell="D41" sqref="D41"/>
    </sheetView>
  </sheetViews>
  <sheetFormatPr defaultRowHeight="15" x14ac:dyDescent="0.25"/>
  <cols>
    <col min="1" max="1" width="4.7109375" customWidth="1"/>
    <col min="2" max="2" width="36.140625" customWidth="1"/>
    <col min="3" max="3" width="10.42578125" style="22" customWidth="1"/>
    <col min="4" max="4" width="10.42578125" customWidth="1"/>
    <col min="5" max="7" width="13.140625" customWidth="1"/>
    <col min="8" max="8" width="11.28515625" style="4" customWidth="1"/>
    <col min="9" max="9" width="11" customWidth="1"/>
    <col min="10" max="10" width="12.7109375" customWidth="1"/>
    <col min="12" max="12" width="16.42578125" customWidth="1"/>
    <col min="17" max="17" width="11.28515625" customWidth="1"/>
  </cols>
  <sheetData>
    <row r="1" spans="1:17" ht="15" customHeight="1" x14ac:dyDescent="0.25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7" ht="20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15"/>
      <c r="N2" s="15"/>
      <c r="O2" s="15"/>
    </row>
    <row r="3" spans="1:17" ht="18.75" customHeight="1" x14ac:dyDescent="0.25">
      <c r="A3" s="38" t="s">
        <v>11</v>
      </c>
      <c r="B3" s="38"/>
      <c r="C3" s="23"/>
      <c r="D3" s="40" t="s">
        <v>18</v>
      </c>
      <c r="E3" s="40"/>
      <c r="F3" s="40"/>
      <c r="G3" s="40"/>
      <c r="H3" s="40"/>
      <c r="I3" s="40"/>
      <c r="J3" s="40"/>
      <c r="K3" s="40"/>
      <c r="L3" s="40"/>
      <c r="M3" s="14"/>
      <c r="N3" s="14"/>
      <c r="O3" s="14"/>
    </row>
    <row r="4" spans="1:17" ht="15.75" x14ac:dyDescent="0.25">
      <c r="A4" s="45" t="s">
        <v>12</v>
      </c>
      <c r="B4" s="45"/>
      <c r="C4" s="25"/>
      <c r="D4" s="51" t="s">
        <v>13</v>
      </c>
      <c r="E4" s="51"/>
      <c r="F4" s="51"/>
      <c r="G4" s="51"/>
      <c r="H4" s="51"/>
      <c r="I4" s="51"/>
      <c r="J4" s="51"/>
      <c r="K4" s="51"/>
      <c r="L4" s="51"/>
    </row>
    <row r="5" spans="1:17" ht="15.75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7" ht="44.25" customHeight="1" x14ac:dyDescent="0.25">
      <c r="A6" s="50" t="s">
        <v>14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7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7" ht="49.5" customHeight="1" x14ac:dyDescent="0.25">
      <c r="A8" s="44" t="s">
        <v>0</v>
      </c>
      <c r="B8" s="44" t="s">
        <v>10</v>
      </c>
      <c r="C8" s="44" t="s">
        <v>17</v>
      </c>
      <c r="D8" s="44" t="s">
        <v>16</v>
      </c>
      <c r="E8" s="44" t="s">
        <v>2</v>
      </c>
      <c r="F8" s="44"/>
      <c r="G8" s="44"/>
      <c r="H8" s="43" t="s">
        <v>5</v>
      </c>
      <c r="I8" s="43" t="s">
        <v>6</v>
      </c>
      <c r="J8" s="43" t="s">
        <v>7</v>
      </c>
      <c r="K8" s="43" t="s">
        <v>4</v>
      </c>
      <c r="L8" s="43" t="s">
        <v>8</v>
      </c>
    </row>
    <row r="9" spans="1:17" ht="57.75" customHeight="1" x14ac:dyDescent="0.25">
      <c r="A9" s="44"/>
      <c r="B9" s="44"/>
      <c r="C9" s="44"/>
      <c r="D9" s="44"/>
      <c r="E9" s="34" t="s">
        <v>41</v>
      </c>
      <c r="F9" s="34" t="s">
        <v>42</v>
      </c>
      <c r="G9" s="34" t="s">
        <v>43</v>
      </c>
      <c r="H9" s="43"/>
      <c r="I9" s="43"/>
      <c r="J9" s="43"/>
      <c r="K9" s="43"/>
      <c r="L9" s="43"/>
    </row>
    <row r="10" spans="1:17" x14ac:dyDescent="0.25">
      <c r="A10" s="24">
        <v>1</v>
      </c>
      <c r="B10" s="24">
        <v>2</v>
      </c>
      <c r="C10" s="24">
        <v>3</v>
      </c>
      <c r="D10" s="24">
        <v>3</v>
      </c>
      <c r="E10" s="24">
        <v>4</v>
      </c>
      <c r="F10" s="24">
        <v>5</v>
      </c>
      <c r="G10" s="24">
        <v>6</v>
      </c>
      <c r="H10" s="9">
        <v>7</v>
      </c>
      <c r="I10" s="24">
        <v>8</v>
      </c>
      <c r="J10" s="24">
        <v>9</v>
      </c>
      <c r="K10" s="9">
        <v>10</v>
      </c>
      <c r="L10" s="9">
        <v>11</v>
      </c>
    </row>
    <row r="11" spans="1:17" s="36" customFormat="1" ht="29.25" customHeight="1" x14ac:dyDescent="0.25">
      <c r="A11" s="35">
        <v>1</v>
      </c>
      <c r="B11" s="31" t="s">
        <v>19</v>
      </c>
      <c r="C11" s="32"/>
      <c r="D11" s="33" t="s">
        <v>15</v>
      </c>
      <c r="E11" s="20">
        <v>8976</v>
      </c>
      <c r="F11" s="20">
        <v>9180</v>
      </c>
      <c r="G11" s="21">
        <v>9316</v>
      </c>
      <c r="H11" s="26">
        <f t="shared" ref="H11" si="0">ROUND(AVERAGE(E11:G11),2)</f>
        <v>9157.33</v>
      </c>
      <c r="I11" s="7">
        <f t="shared" ref="I11:I34" si="1">STDEV(E11:G11)</f>
        <v>171.12958053280366</v>
      </c>
      <c r="J11" s="27">
        <f t="shared" ref="J11:J34" si="2">I11/H11</f>
        <v>1.8687715800654085E-2</v>
      </c>
      <c r="K11" s="10">
        <v>1</v>
      </c>
      <c r="L11" s="28">
        <f t="shared" ref="L11:L34" si="3">H11*K11</f>
        <v>9157.33</v>
      </c>
      <c r="N11" s="30"/>
      <c r="Q11" s="29"/>
    </row>
    <row r="12" spans="1:17" s="36" customFormat="1" ht="29.25" customHeight="1" x14ac:dyDescent="0.25">
      <c r="A12" s="35">
        <v>2</v>
      </c>
      <c r="B12" s="31" t="s">
        <v>20</v>
      </c>
      <c r="C12" s="32"/>
      <c r="D12" s="33" t="s">
        <v>15</v>
      </c>
      <c r="E12" s="20">
        <v>2112</v>
      </c>
      <c r="F12" s="20">
        <v>2160</v>
      </c>
      <c r="G12" s="21">
        <v>2192</v>
      </c>
      <c r="H12" s="26">
        <f t="shared" ref="H12" si="4">ROUND(AVERAGE(E12:G12),2)</f>
        <v>2154.67</v>
      </c>
      <c r="I12" s="7">
        <f t="shared" si="1"/>
        <v>40.265783654777337</v>
      </c>
      <c r="J12" s="27">
        <f t="shared" si="2"/>
        <v>1.8687680087798753E-2</v>
      </c>
      <c r="K12" s="10">
        <v>1</v>
      </c>
      <c r="L12" s="28">
        <f t="shared" si="3"/>
        <v>2154.67</v>
      </c>
      <c r="N12" s="30"/>
      <c r="Q12" s="29"/>
    </row>
    <row r="13" spans="1:17" s="36" customFormat="1" ht="29.25" customHeight="1" x14ac:dyDescent="0.25">
      <c r="A13" s="35">
        <v>3</v>
      </c>
      <c r="B13" s="31" t="s">
        <v>21</v>
      </c>
      <c r="C13" s="32"/>
      <c r="D13" s="33" t="s">
        <v>15</v>
      </c>
      <c r="E13" s="20">
        <v>818.4</v>
      </c>
      <c r="F13" s="20">
        <v>837</v>
      </c>
      <c r="G13" s="21">
        <v>849.4</v>
      </c>
      <c r="H13" s="26">
        <f t="shared" ref="H13" si="5">ROUND(AVERAGE(E13:G13),2)</f>
        <v>834.93</v>
      </c>
      <c r="I13" s="7">
        <f t="shared" si="1"/>
        <v>15.602991166226218</v>
      </c>
      <c r="J13" s="27">
        <f t="shared" si="2"/>
        <v>1.8687783606082208E-2</v>
      </c>
      <c r="K13" s="10">
        <v>2</v>
      </c>
      <c r="L13" s="28">
        <f t="shared" si="3"/>
        <v>1669.86</v>
      </c>
      <c r="N13" s="30"/>
      <c r="Q13" s="29"/>
    </row>
    <row r="14" spans="1:17" s="36" customFormat="1" ht="29.25" customHeight="1" x14ac:dyDescent="0.25">
      <c r="A14" s="35">
        <v>4</v>
      </c>
      <c r="B14" s="31" t="s">
        <v>22</v>
      </c>
      <c r="C14" s="32"/>
      <c r="D14" s="33" t="s">
        <v>15</v>
      </c>
      <c r="E14" s="20">
        <v>1112.76</v>
      </c>
      <c r="F14" s="20">
        <v>1138.05</v>
      </c>
      <c r="G14" s="21">
        <v>1154.9100000000001</v>
      </c>
      <c r="H14" s="26">
        <f t="shared" ref="H14" si="6">ROUND(AVERAGE(E14:G14),2)</f>
        <v>1135.24</v>
      </c>
      <c r="I14" s="7">
        <f t="shared" si="1"/>
        <v>21.215034763110847</v>
      </c>
      <c r="J14" s="27">
        <f t="shared" si="2"/>
        <v>1.8687708998194962E-2</v>
      </c>
      <c r="K14" s="10">
        <v>2</v>
      </c>
      <c r="L14" s="28">
        <f t="shared" si="3"/>
        <v>2270.48</v>
      </c>
      <c r="N14" s="30"/>
      <c r="Q14" s="29"/>
    </row>
    <row r="15" spans="1:17" s="36" customFormat="1" ht="29.25" customHeight="1" x14ac:dyDescent="0.25">
      <c r="A15" s="35">
        <v>5</v>
      </c>
      <c r="B15" s="31" t="s">
        <v>23</v>
      </c>
      <c r="C15" s="32"/>
      <c r="D15" s="33" t="s">
        <v>15</v>
      </c>
      <c r="E15" s="20">
        <v>12342</v>
      </c>
      <c r="F15" s="20">
        <v>12622.5</v>
      </c>
      <c r="G15" s="21">
        <v>12809.5</v>
      </c>
      <c r="H15" s="26">
        <f t="shared" ref="H15" si="7">ROUND(AVERAGE(E15:G15),2)</f>
        <v>12591.33</v>
      </c>
      <c r="I15" s="7">
        <f t="shared" si="1"/>
        <v>235.30317323260505</v>
      </c>
      <c r="J15" s="27">
        <f t="shared" si="2"/>
        <v>1.8687713945437459E-2</v>
      </c>
      <c r="K15" s="10">
        <v>1</v>
      </c>
      <c r="L15" s="28">
        <f t="shared" si="3"/>
        <v>12591.33</v>
      </c>
      <c r="N15" s="30"/>
      <c r="Q15" s="29"/>
    </row>
    <row r="16" spans="1:17" s="36" customFormat="1" ht="29.25" customHeight="1" x14ac:dyDescent="0.25">
      <c r="A16" s="35">
        <v>6</v>
      </c>
      <c r="B16" s="31" t="s">
        <v>24</v>
      </c>
      <c r="C16" s="32"/>
      <c r="D16" s="33" t="s">
        <v>15</v>
      </c>
      <c r="E16" s="20">
        <v>739.2</v>
      </c>
      <c r="F16" s="20">
        <v>756</v>
      </c>
      <c r="G16" s="21">
        <v>767.2</v>
      </c>
      <c r="H16" s="26">
        <f t="shared" ref="H16" si="8">ROUND(AVERAGE(E16:G16),2)</f>
        <v>754.13</v>
      </c>
      <c r="I16" s="7">
        <f t="shared" si="1"/>
        <v>14.093024279172063</v>
      </c>
      <c r="J16" s="27">
        <f t="shared" si="2"/>
        <v>1.8687791599819745E-2</v>
      </c>
      <c r="K16" s="10">
        <v>2</v>
      </c>
      <c r="L16" s="28">
        <f t="shared" si="3"/>
        <v>1508.26</v>
      </c>
      <c r="N16" s="30"/>
      <c r="Q16" s="29"/>
    </row>
    <row r="17" spans="1:17" s="36" customFormat="1" ht="29.25" customHeight="1" x14ac:dyDescent="0.25">
      <c r="A17" s="35">
        <v>7</v>
      </c>
      <c r="B17" s="31" t="s">
        <v>25</v>
      </c>
      <c r="C17" s="32"/>
      <c r="D17" s="33" t="s">
        <v>15</v>
      </c>
      <c r="E17" s="20">
        <v>1518</v>
      </c>
      <c r="F17" s="20">
        <v>1552.5</v>
      </c>
      <c r="G17" s="21">
        <v>1575.5</v>
      </c>
      <c r="H17" s="26">
        <f t="shared" ref="H17" si="9">ROUND(AVERAGE(E17:G17),2)</f>
        <v>1548.67</v>
      </c>
      <c r="I17" s="7">
        <f t="shared" si="1"/>
        <v>28.941032001871207</v>
      </c>
      <c r="J17" s="27">
        <f t="shared" si="2"/>
        <v>1.8687668775059379E-2</v>
      </c>
      <c r="K17" s="10">
        <v>1</v>
      </c>
      <c r="L17" s="28">
        <f t="shared" si="3"/>
        <v>1548.67</v>
      </c>
      <c r="N17" s="30"/>
      <c r="Q17" s="29"/>
    </row>
    <row r="18" spans="1:17" s="36" customFormat="1" ht="29.25" customHeight="1" x14ac:dyDescent="0.25">
      <c r="A18" s="35">
        <v>8</v>
      </c>
      <c r="B18" s="31" t="s">
        <v>26</v>
      </c>
      <c r="C18" s="32"/>
      <c r="D18" s="33" t="s">
        <v>15</v>
      </c>
      <c r="E18" s="20">
        <v>224.4</v>
      </c>
      <c r="F18" s="20">
        <v>229.5</v>
      </c>
      <c r="G18" s="21">
        <v>232.9</v>
      </c>
      <c r="H18" s="26">
        <f t="shared" ref="H18" si="10">ROUND(AVERAGE(E18:G18),2)</f>
        <v>228.93</v>
      </c>
      <c r="I18" s="7">
        <f t="shared" si="1"/>
        <v>4.2782395133200914</v>
      </c>
      <c r="J18" s="27">
        <f t="shared" si="2"/>
        <v>1.8687981100424109E-2</v>
      </c>
      <c r="K18" s="10">
        <v>1</v>
      </c>
      <c r="L18" s="28">
        <f t="shared" si="3"/>
        <v>228.93</v>
      </c>
      <c r="N18" s="30"/>
      <c r="Q18" s="29"/>
    </row>
    <row r="19" spans="1:17" s="36" customFormat="1" ht="29.25" customHeight="1" x14ac:dyDescent="0.25">
      <c r="A19" s="35">
        <v>9</v>
      </c>
      <c r="B19" s="31" t="s">
        <v>27</v>
      </c>
      <c r="C19" s="32"/>
      <c r="D19" s="33" t="s">
        <v>15</v>
      </c>
      <c r="E19" s="20">
        <v>1273.8</v>
      </c>
      <c r="F19" s="20">
        <v>1302.75</v>
      </c>
      <c r="G19" s="21">
        <v>1322.05</v>
      </c>
      <c r="H19" s="26">
        <f t="shared" ref="H19" si="11">ROUND(AVERAGE(E19:G19),2)</f>
        <v>1299.53</v>
      </c>
      <c r="I19" s="7">
        <f t="shared" si="1"/>
        <v>24.285300766787582</v>
      </c>
      <c r="J19" s="27">
        <f t="shared" si="2"/>
        <v>1.8687756932727666E-2</v>
      </c>
      <c r="K19" s="10">
        <v>1</v>
      </c>
      <c r="L19" s="28">
        <f t="shared" si="3"/>
        <v>1299.53</v>
      </c>
      <c r="N19" s="30"/>
      <c r="Q19" s="29"/>
    </row>
    <row r="20" spans="1:17" s="36" customFormat="1" ht="29.25" customHeight="1" x14ac:dyDescent="0.25">
      <c r="A20" s="35">
        <v>10</v>
      </c>
      <c r="B20" s="31" t="s">
        <v>28</v>
      </c>
      <c r="C20" s="32"/>
      <c r="D20" s="33" t="s">
        <v>15</v>
      </c>
      <c r="E20" s="20">
        <v>6600</v>
      </c>
      <c r="F20" s="20">
        <v>6750</v>
      </c>
      <c r="G20" s="21">
        <v>6850</v>
      </c>
      <c r="H20" s="26">
        <f t="shared" ref="H20" si="12">ROUND(AVERAGE(E20:G20),2)</f>
        <v>6733.33</v>
      </c>
      <c r="I20" s="7">
        <f t="shared" si="1"/>
        <v>125.83057392117917</v>
      </c>
      <c r="J20" s="27">
        <f t="shared" si="2"/>
        <v>1.8687718249540596E-2</v>
      </c>
      <c r="K20" s="10">
        <v>1</v>
      </c>
      <c r="L20" s="28">
        <f t="shared" si="3"/>
        <v>6733.33</v>
      </c>
      <c r="N20" s="30"/>
      <c r="Q20" s="29"/>
    </row>
    <row r="21" spans="1:17" s="36" customFormat="1" ht="29.25" customHeight="1" x14ac:dyDescent="0.25">
      <c r="A21" s="35">
        <v>11</v>
      </c>
      <c r="B21" s="31" t="s">
        <v>27</v>
      </c>
      <c r="C21" s="32"/>
      <c r="D21" s="33" t="s">
        <v>15</v>
      </c>
      <c r="E21" s="20">
        <v>1273.8</v>
      </c>
      <c r="F21" s="20">
        <v>1302.75</v>
      </c>
      <c r="G21" s="21">
        <v>1322.05</v>
      </c>
      <c r="H21" s="26">
        <f t="shared" ref="H21" si="13">ROUND(AVERAGE(E21:G21),2)</f>
        <v>1299.53</v>
      </c>
      <c r="I21" s="7">
        <f t="shared" si="1"/>
        <v>24.285300766787582</v>
      </c>
      <c r="J21" s="27">
        <f t="shared" si="2"/>
        <v>1.8687756932727666E-2</v>
      </c>
      <c r="K21" s="10">
        <v>1</v>
      </c>
      <c r="L21" s="28">
        <f t="shared" si="3"/>
        <v>1299.53</v>
      </c>
      <c r="N21" s="30"/>
      <c r="Q21" s="29"/>
    </row>
    <row r="22" spans="1:17" s="36" customFormat="1" ht="29.25" customHeight="1" x14ac:dyDescent="0.25">
      <c r="A22" s="35">
        <v>12</v>
      </c>
      <c r="B22" s="31" t="s">
        <v>26</v>
      </c>
      <c r="C22" s="32"/>
      <c r="D22" s="33" t="s">
        <v>15</v>
      </c>
      <c r="E22" s="20">
        <v>224.4</v>
      </c>
      <c r="F22" s="20">
        <v>229.5</v>
      </c>
      <c r="G22" s="21">
        <v>232.9</v>
      </c>
      <c r="H22" s="26">
        <f t="shared" ref="H22" si="14">ROUND(AVERAGE(E22:G22),2)</f>
        <v>228.93</v>
      </c>
      <c r="I22" s="7">
        <f t="shared" si="1"/>
        <v>4.2782395133200914</v>
      </c>
      <c r="J22" s="27">
        <f t="shared" si="2"/>
        <v>1.8687981100424109E-2</v>
      </c>
      <c r="K22" s="10">
        <v>1</v>
      </c>
      <c r="L22" s="28">
        <f t="shared" si="3"/>
        <v>228.93</v>
      </c>
      <c r="N22" s="30"/>
      <c r="Q22" s="29"/>
    </row>
    <row r="23" spans="1:17" s="36" customFormat="1" ht="29.25" customHeight="1" x14ac:dyDescent="0.25">
      <c r="A23" s="35">
        <v>13</v>
      </c>
      <c r="B23" s="31" t="s">
        <v>29</v>
      </c>
      <c r="C23" s="32"/>
      <c r="D23" s="33" t="s">
        <v>15</v>
      </c>
      <c r="E23" s="20">
        <v>858</v>
      </c>
      <c r="F23" s="20">
        <v>877.5</v>
      </c>
      <c r="G23" s="21">
        <v>890.5</v>
      </c>
      <c r="H23" s="26">
        <f t="shared" ref="H23" si="15">ROUND(AVERAGE(E23:G23),2)</f>
        <v>875.33</v>
      </c>
      <c r="I23" s="7">
        <f t="shared" si="1"/>
        <v>16.357974609753292</v>
      </c>
      <c r="J23" s="27">
        <f t="shared" si="2"/>
        <v>1.8687780162628141E-2</v>
      </c>
      <c r="K23" s="10">
        <v>1</v>
      </c>
      <c r="L23" s="28">
        <f t="shared" si="3"/>
        <v>875.33</v>
      </c>
      <c r="N23" s="30"/>
      <c r="Q23" s="29"/>
    </row>
    <row r="24" spans="1:17" s="36" customFormat="1" ht="29.25" customHeight="1" x14ac:dyDescent="0.25">
      <c r="A24" s="35">
        <v>14</v>
      </c>
      <c r="B24" s="31" t="s">
        <v>30</v>
      </c>
      <c r="C24" s="32"/>
      <c r="D24" s="33" t="s">
        <v>15</v>
      </c>
      <c r="E24" s="20">
        <v>2178</v>
      </c>
      <c r="F24" s="20">
        <v>2227.5</v>
      </c>
      <c r="G24" s="21">
        <v>2260.5</v>
      </c>
      <c r="H24" s="26">
        <f t="shared" ref="H24" si="16">ROUND(AVERAGE(E24:G24),2)</f>
        <v>2222</v>
      </c>
      <c r="I24" s="7">
        <f t="shared" si="1"/>
        <v>41.524089393989122</v>
      </c>
      <c r="J24" s="27">
        <f t="shared" si="2"/>
        <v>1.8687708998194923E-2</v>
      </c>
      <c r="K24" s="10">
        <v>1</v>
      </c>
      <c r="L24" s="28">
        <f t="shared" si="3"/>
        <v>2222</v>
      </c>
      <c r="N24" s="30"/>
      <c r="Q24" s="29"/>
    </row>
    <row r="25" spans="1:17" s="36" customFormat="1" ht="29.25" customHeight="1" x14ac:dyDescent="0.25">
      <c r="A25" s="35">
        <v>15</v>
      </c>
      <c r="B25" s="31" t="s">
        <v>31</v>
      </c>
      <c r="C25" s="32"/>
      <c r="D25" s="33" t="s">
        <v>15</v>
      </c>
      <c r="E25" s="20">
        <v>1683</v>
      </c>
      <c r="F25" s="20">
        <v>1721.25</v>
      </c>
      <c r="G25" s="21">
        <v>1746.75</v>
      </c>
      <c r="H25" s="26">
        <f t="shared" ref="H25" si="17">ROUND(AVERAGE(E25:G25),2)</f>
        <v>1717</v>
      </c>
      <c r="I25" s="7">
        <f t="shared" si="1"/>
        <v>32.086796349900688</v>
      </c>
      <c r="J25" s="27">
        <f t="shared" si="2"/>
        <v>1.8687708998194927E-2</v>
      </c>
      <c r="K25" s="10">
        <v>1</v>
      </c>
      <c r="L25" s="28">
        <f t="shared" si="3"/>
        <v>1717</v>
      </c>
      <c r="N25" s="30"/>
      <c r="Q25" s="29"/>
    </row>
    <row r="26" spans="1:17" s="36" customFormat="1" ht="29.25" customHeight="1" x14ac:dyDescent="0.25">
      <c r="A26" s="35">
        <v>16</v>
      </c>
      <c r="B26" s="31" t="s">
        <v>32</v>
      </c>
      <c r="C26" s="32"/>
      <c r="D26" s="33" t="s">
        <v>15</v>
      </c>
      <c r="E26" s="20">
        <v>3432</v>
      </c>
      <c r="F26" s="20">
        <v>3510</v>
      </c>
      <c r="G26" s="21">
        <v>3562</v>
      </c>
      <c r="H26" s="26">
        <f t="shared" ref="H26" si="18">ROUND(AVERAGE(E26:G26),2)</f>
        <v>3501.33</v>
      </c>
      <c r="I26" s="7">
        <f t="shared" si="1"/>
        <v>65.431898439013167</v>
      </c>
      <c r="J26" s="27">
        <f t="shared" si="2"/>
        <v>1.8687726789252419E-2</v>
      </c>
      <c r="K26" s="10">
        <v>1</v>
      </c>
      <c r="L26" s="28">
        <f t="shared" si="3"/>
        <v>3501.33</v>
      </c>
      <c r="N26" s="30"/>
      <c r="Q26" s="29"/>
    </row>
    <row r="27" spans="1:17" s="36" customFormat="1" ht="29.25" customHeight="1" x14ac:dyDescent="0.25">
      <c r="A27" s="35">
        <v>17</v>
      </c>
      <c r="B27" s="31" t="s">
        <v>33</v>
      </c>
      <c r="C27" s="32"/>
      <c r="D27" s="33" t="s">
        <v>15</v>
      </c>
      <c r="E27" s="20">
        <v>8764.7999999999993</v>
      </c>
      <c r="F27" s="20">
        <v>8964</v>
      </c>
      <c r="G27" s="21">
        <v>9096.7999999999993</v>
      </c>
      <c r="H27" s="26">
        <f t="shared" ref="H27" si="19">ROUND(AVERAGE(E27:G27),2)</f>
        <v>8941.8700000000008</v>
      </c>
      <c r="I27" s="7">
        <f t="shared" si="1"/>
        <v>167.10300216732597</v>
      </c>
      <c r="J27" s="27">
        <f t="shared" si="2"/>
        <v>1.8687702031826223E-2</v>
      </c>
      <c r="K27" s="10">
        <v>1</v>
      </c>
      <c r="L27" s="28">
        <f t="shared" si="3"/>
        <v>8941.8700000000008</v>
      </c>
      <c r="N27" s="30"/>
      <c r="Q27" s="29"/>
    </row>
    <row r="28" spans="1:17" s="36" customFormat="1" ht="29.25" customHeight="1" x14ac:dyDescent="0.25">
      <c r="A28" s="35">
        <v>18</v>
      </c>
      <c r="B28" s="31" t="s">
        <v>34</v>
      </c>
      <c r="C28" s="32"/>
      <c r="D28" s="33" t="s">
        <v>15</v>
      </c>
      <c r="E28" s="20">
        <v>2442</v>
      </c>
      <c r="F28" s="20">
        <v>2497.5</v>
      </c>
      <c r="G28" s="21">
        <v>2534.5</v>
      </c>
      <c r="H28" s="26">
        <f t="shared" ref="H28" si="20">ROUND(AVERAGE(E28:G28),2)</f>
        <v>2491.33</v>
      </c>
      <c r="I28" s="7">
        <f t="shared" si="1"/>
        <v>46.557312350836291</v>
      </c>
      <c r="J28" s="27">
        <f t="shared" si="2"/>
        <v>1.8687734001852942E-2</v>
      </c>
      <c r="K28" s="10">
        <v>2</v>
      </c>
      <c r="L28" s="28">
        <f t="shared" si="3"/>
        <v>4982.66</v>
      </c>
      <c r="N28" s="30"/>
      <c r="Q28" s="29"/>
    </row>
    <row r="29" spans="1:17" s="36" customFormat="1" ht="29.25" customHeight="1" x14ac:dyDescent="0.25">
      <c r="A29" s="35">
        <v>19</v>
      </c>
      <c r="B29" s="31" t="s">
        <v>35</v>
      </c>
      <c r="C29" s="32"/>
      <c r="D29" s="33" t="s">
        <v>15</v>
      </c>
      <c r="E29" s="20">
        <v>1537.8</v>
      </c>
      <c r="F29" s="20">
        <v>1572.75</v>
      </c>
      <c r="G29" s="21">
        <v>1596.05</v>
      </c>
      <c r="H29" s="26">
        <f t="shared" ref="H29" si="21">ROUND(AVERAGE(E29:G29),2)</f>
        <v>1568.87</v>
      </c>
      <c r="I29" s="7">
        <f t="shared" si="1"/>
        <v>29.318523723634748</v>
      </c>
      <c r="J29" s="27">
        <f t="shared" si="2"/>
        <v>1.8687669292952729E-2</v>
      </c>
      <c r="K29" s="10">
        <v>2</v>
      </c>
      <c r="L29" s="28">
        <f t="shared" si="3"/>
        <v>3137.74</v>
      </c>
      <c r="N29" s="30"/>
      <c r="Q29" s="29"/>
    </row>
    <row r="30" spans="1:17" s="36" customFormat="1" ht="29.25" customHeight="1" x14ac:dyDescent="0.25">
      <c r="A30" s="35">
        <v>20</v>
      </c>
      <c r="B30" s="31" t="s">
        <v>36</v>
      </c>
      <c r="C30" s="32"/>
      <c r="D30" s="33" t="s">
        <v>15</v>
      </c>
      <c r="E30" s="20">
        <v>1029.48</v>
      </c>
      <c r="F30" s="20">
        <v>1053</v>
      </c>
      <c r="G30" s="21">
        <v>1068.5999999999999</v>
      </c>
      <c r="H30" s="26">
        <f t="shared" ref="H30" si="22">ROUND(AVERAGE(E30:G30),2)</f>
        <v>1050.3599999999999</v>
      </c>
      <c r="I30" s="7">
        <f t="shared" si="1"/>
        <v>19.693166327434447</v>
      </c>
      <c r="J30" s="27">
        <f t="shared" si="2"/>
        <v>1.8748968284620939E-2</v>
      </c>
      <c r="K30" s="10">
        <v>1</v>
      </c>
      <c r="L30" s="28">
        <f t="shared" si="3"/>
        <v>1050.3599999999999</v>
      </c>
      <c r="N30" s="30"/>
      <c r="Q30" s="29"/>
    </row>
    <row r="31" spans="1:17" s="36" customFormat="1" ht="29.25" customHeight="1" x14ac:dyDescent="0.25">
      <c r="A31" s="35">
        <v>21</v>
      </c>
      <c r="B31" s="31" t="s">
        <v>37</v>
      </c>
      <c r="C31" s="32"/>
      <c r="D31" s="33" t="s">
        <v>15</v>
      </c>
      <c r="E31" s="20">
        <v>2112</v>
      </c>
      <c r="F31" s="20">
        <v>2160</v>
      </c>
      <c r="G31" s="21">
        <v>2192</v>
      </c>
      <c r="H31" s="26">
        <f t="shared" ref="H31" si="23">ROUND(AVERAGE(E31:G31),2)</f>
        <v>2154.67</v>
      </c>
      <c r="I31" s="7">
        <f t="shared" si="1"/>
        <v>40.265783654777337</v>
      </c>
      <c r="J31" s="27">
        <f t="shared" si="2"/>
        <v>1.8687680087798753E-2</v>
      </c>
      <c r="K31" s="10">
        <v>1</v>
      </c>
      <c r="L31" s="28">
        <f t="shared" si="3"/>
        <v>2154.67</v>
      </c>
      <c r="N31" s="30"/>
      <c r="Q31" s="29"/>
    </row>
    <row r="32" spans="1:17" s="36" customFormat="1" ht="29.25" customHeight="1" x14ac:dyDescent="0.25">
      <c r="A32" s="35">
        <v>22</v>
      </c>
      <c r="B32" s="31" t="s">
        <v>38</v>
      </c>
      <c r="C32" s="32"/>
      <c r="D32" s="33" t="s">
        <v>15</v>
      </c>
      <c r="E32" s="20">
        <v>2244</v>
      </c>
      <c r="F32" s="20">
        <v>2295</v>
      </c>
      <c r="G32" s="21">
        <v>2329</v>
      </c>
      <c r="H32" s="26">
        <f t="shared" ref="H32" si="24">ROUND(AVERAGE(E32:G32),2)</f>
        <v>2289.33</v>
      </c>
      <c r="I32" s="7">
        <f t="shared" si="1"/>
        <v>42.782395133200914</v>
      </c>
      <c r="J32" s="27">
        <f t="shared" si="2"/>
        <v>1.8687736208061273E-2</v>
      </c>
      <c r="K32" s="10">
        <v>2</v>
      </c>
      <c r="L32" s="28">
        <f t="shared" si="3"/>
        <v>4578.66</v>
      </c>
      <c r="N32" s="30"/>
      <c r="Q32" s="29"/>
    </row>
    <row r="33" spans="1:17" s="36" customFormat="1" ht="29.25" customHeight="1" x14ac:dyDescent="0.25">
      <c r="A33" s="35">
        <v>23</v>
      </c>
      <c r="B33" s="31" t="s">
        <v>39</v>
      </c>
      <c r="C33" s="32"/>
      <c r="D33" s="33" t="s">
        <v>15</v>
      </c>
      <c r="E33" s="20">
        <v>1902</v>
      </c>
      <c r="F33" s="20">
        <v>1755</v>
      </c>
      <c r="G33" s="21">
        <v>1781</v>
      </c>
      <c r="H33" s="26">
        <f t="shared" ref="H33" si="25">ROUND(AVERAGE(E33:G33),2)</f>
        <v>1812.67</v>
      </c>
      <c r="I33" s="7">
        <f t="shared" si="1"/>
        <v>78.449559165959201</v>
      </c>
      <c r="J33" s="27">
        <f t="shared" si="2"/>
        <v>4.327845618119084E-2</v>
      </c>
      <c r="K33" s="10">
        <v>2</v>
      </c>
      <c r="L33" s="28">
        <f t="shared" si="3"/>
        <v>3625.34</v>
      </c>
      <c r="N33" s="30"/>
      <c r="Q33" s="29"/>
    </row>
    <row r="34" spans="1:17" s="22" customFormat="1" ht="29.25" customHeight="1" x14ac:dyDescent="0.25">
      <c r="A34" s="24">
        <v>24</v>
      </c>
      <c r="B34" s="31" t="s">
        <v>40</v>
      </c>
      <c r="C34" s="32"/>
      <c r="D34" s="33" t="s">
        <v>15</v>
      </c>
      <c r="E34" s="20">
        <v>1903</v>
      </c>
      <c r="F34" s="20">
        <v>1755</v>
      </c>
      <c r="G34" s="21">
        <v>1781</v>
      </c>
      <c r="H34" s="26">
        <f t="shared" ref="H34" si="26">ROUND(AVERAGE(E34:G34),2)</f>
        <v>1813</v>
      </c>
      <c r="I34" s="7">
        <f t="shared" si="1"/>
        <v>79.018985060553646</v>
      </c>
      <c r="J34" s="27">
        <f t="shared" si="2"/>
        <v>4.3584658058772006E-2</v>
      </c>
      <c r="K34" s="10">
        <v>2</v>
      </c>
      <c r="L34" s="28">
        <f t="shared" si="3"/>
        <v>3626</v>
      </c>
      <c r="N34" s="30"/>
      <c r="Q34" s="29"/>
    </row>
    <row r="35" spans="1:17" x14ac:dyDescent="0.25">
      <c r="A35" s="17"/>
      <c r="B35" s="17"/>
      <c r="C35" s="17"/>
      <c r="D35" s="17"/>
      <c r="E35" s="19"/>
      <c r="F35" s="19"/>
      <c r="G35" s="19"/>
      <c r="H35" s="17"/>
      <c r="I35" s="18"/>
      <c r="J35" s="41" t="s">
        <v>9</v>
      </c>
      <c r="K35" s="42"/>
      <c r="L35" s="16">
        <f>SUM(L11:L34)</f>
        <v>81103.810000000012</v>
      </c>
    </row>
    <row r="36" spans="1:17" ht="87.75" customHeight="1" x14ac:dyDescent="0.25">
      <c r="A36" s="54" t="s">
        <v>46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7" ht="22.5" hidden="1" customHeight="1" x14ac:dyDescent="0.25">
      <c r="A37" s="48"/>
      <c r="B37" s="48"/>
      <c r="C37" s="48"/>
      <c r="D37" s="48"/>
      <c r="E37" s="49"/>
      <c r="F37" s="49"/>
      <c r="G37" s="11"/>
      <c r="H37" s="12"/>
      <c r="I37" s="11"/>
      <c r="J37" s="11"/>
      <c r="K37" s="8"/>
      <c r="L37" s="8"/>
    </row>
    <row r="38" spans="1:17" ht="17.25" customHeight="1" x14ac:dyDescent="0.25">
      <c r="A38" s="46" t="s">
        <v>44</v>
      </c>
      <c r="B38" s="47"/>
      <c r="C38" s="47"/>
      <c r="D38" s="47"/>
      <c r="E38" s="47"/>
      <c r="F38" s="47"/>
      <c r="G38" s="47"/>
      <c r="H38" s="47"/>
      <c r="I38" s="47"/>
      <c r="J38" s="47"/>
      <c r="K38" s="8"/>
      <c r="L38" s="8"/>
    </row>
    <row r="39" spans="1:17" ht="15" customHeight="1" x14ac:dyDescent="0.25">
      <c r="A39" s="37" t="s">
        <v>3</v>
      </c>
      <c r="B39" s="37"/>
      <c r="C39" s="13" t="s">
        <v>1</v>
      </c>
      <c r="E39" s="13"/>
      <c r="G39" s="13"/>
      <c r="H39" s="12"/>
      <c r="I39" s="11"/>
      <c r="J39" s="11"/>
      <c r="K39" s="8"/>
      <c r="L39" s="8"/>
    </row>
    <row r="40" spans="1:17" x14ac:dyDescent="0.25">
      <c r="A40" s="1"/>
      <c r="B40" s="1"/>
      <c r="C40" s="1"/>
      <c r="D40" s="1"/>
      <c r="E40" s="1"/>
      <c r="F40" s="1"/>
      <c r="G40" s="1"/>
      <c r="H40" s="5"/>
      <c r="I40" s="1"/>
      <c r="J40" s="1"/>
    </row>
    <row r="41" spans="1:17" ht="102.75" customHeight="1" x14ac:dyDescent="0.25">
      <c r="A41" s="1"/>
      <c r="B41" s="3"/>
      <c r="C41" s="3"/>
      <c r="D41" s="3"/>
      <c r="E41" s="3"/>
      <c r="F41" s="3"/>
      <c r="G41" s="3"/>
      <c r="H41" s="5"/>
      <c r="I41" s="1"/>
      <c r="J41" s="1"/>
    </row>
    <row r="42" spans="1:17" x14ac:dyDescent="0.25">
      <c r="A42" s="1"/>
      <c r="B42" s="1"/>
      <c r="C42" s="1"/>
      <c r="D42" s="1"/>
      <c r="E42" s="1"/>
      <c r="F42" s="1"/>
      <c r="G42" s="1"/>
      <c r="H42" s="5"/>
      <c r="I42" s="1"/>
      <c r="J42" s="1"/>
    </row>
    <row r="43" spans="1:17" x14ac:dyDescent="0.25">
      <c r="A43" s="2"/>
      <c r="B43" s="2"/>
      <c r="C43" s="2"/>
      <c r="D43" s="2"/>
      <c r="E43" s="2"/>
      <c r="F43" s="2"/>
      <c r="G43" s="2"/>
      <c r="H43" s="6"/>
      <c r="I43" s="2"/>
      <c r="J43" s="2"/>
    </row>
    <row r="44" spans="1:17" x14ac:dyDescent="0.25">
      <c r="A44" s="2"/>
      <c r="B44" s="2"/>
      <c r="C44" s="2"/>
      <c r="D44" s="2"/>
      <c r="E44" s="2"/>
      <c r="F44" s="2"/>
      <c r="G44" s="2"/>
      <c r="H44" s="6"/>
      <c r="I44" s="2"/>
      <c r="J44" s="2"/>
    </row>
    <row r="45" spans="1:17" x14ac:dyDescent="0.25">
      <c r="A45" s="2"/>
      <c r="B45" s="2"/>
      <c r="C45" s="2"/>
      <c r="D45" s="2"/>
      <c r="E45" s="2"/>
      <c r="F45" s="2"/>
      <c r="G45" s="2"/>
      <c r="H45" s="6"/>
      <c r="I45" s="2"/>
      <c r="J45" s="2"/>
    </row>
    <row r="46" spans="1:17" x14ac:dyDescent="0.25">
      <c r="A46" s="2"/>
      <c r="B46" s="2"/>
      <c r="C46" s="2"/>
      <c r="D46" s="2"/>
      <c r="E46" s="2"/>
      <c r="F46" s="2"/>
      <c r="G46" s="2"/>
      <c r="H46" s="6"/>
      <c r="I46" s="2"/>
      <c r="J46" s="2"/>
    </row>
    <row r="47" spans="1:17" x14ac:dyDescent="0.25">
      <c r="A47" s="2"/>
      <c r="B47" s="2"/>
      <c r="C47" s="2"/>
      <c r="D47" s="2"/>
      <c r="E47" s="2"/>
      <c r="F47" s="2"/>
      <c r="G47" s="2"/>
      <c r="H47" s="6"/>
      <c r="I47" s="2"/>
      <c r="J47" s="2"/>
    </row>
    <row r="48" spans="1:17" x14ac:dyDescent="0.25">
      <c r="A48" s="2"/>
      <c r="B48" s="2"/>
      <c r="C48" s="2"/>
      <c r="D48" s="2"/>
      <c r="E48" s="2"/>
      <c r="F48" s="2"/>
      <c r="G48" s="2"/>
      <c r="H48" s="6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6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6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6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6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6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6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6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6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6"/>
      <c r="I57" s="2"/>
      <c r="J57" s="2"/>
    </row>
  </sheetData>
  <mergeCells count="24">
    <mergeCell ref="A37:D37"/>
    <mergeCell ref="E37:F37"/>
    <mergeCell ref="A6:L6"/>
    <mergeCell ref="D4:L4"/>
    <mergeCell ref="A7:L7"/>
    <mergeCell ref="A5:L5"/>
    <mergeCell ref="A36:L36"/>
    <mergeCell ref="C8:C9"/>
    <mergeCell ref="A39:B39"/>
    <mergeCell ref="A3:B3"/>
    <mergeCell ref="A1:L2"/>
    <mergeCell ref="D3:L3"/>
    <mergeCell ref="J35:K35"/>
    <mergeCell ref="I8:I9"/>
    <mergeCell ref="J8:J9"/>
    <mergeCell ref="E8:G8"/>
    <mergeCell ref="A8:A9"/>
    <mergeCell ref="B8:B9"/>
    <mergeCell ref="D8:D9"/>
    <mergeCell ref="H8:H9"/>
    <mergeCell ref="K8:K9"/>
    <mergeCell ref="L8:L9"/>
    <mergeCell ref="A4:B4"/>
    <mergeCell ref="A38:J38"/>
  </mergeCells>
  <pageMargins left="0.23622047244094491" right="0.19685039370078741" top="0.74803149606299213" bottom="0.74803149606299213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2026-09-07T09:07:10Z</dcterms:modified>
</cp:coreProperties>
</file>