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200910027126100112 видеоролик (Оксана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цены'!$A$4:$N$8</definedName>
    <definedName name="_xlnm.Print_Area" localSheetId="0">'Расчет цены'!$A$1:$N$11</definedName>
  </definedNames>
  <calcPr calcId="152511"/>
</workbook>
</file>

<file path=xl/calcChain.xml><?xml version="1.0" encoding="utf-8"?>
<calcChain xmlns="http://schemas.openxmlformats.org/spreadsheetml/2006/main">
  <c r="N7" i="2" l="1"/>
  <c r="M6" i="2"/>
  <c r="M5" i="2"/>
  <c r="L6" i="2"/>
  <c r="L5" i="2"/>
  <c r="K6" i="2"/>
  <c r="K5" i="2"/>
  <c r="J6" i="2"/>
  <c r="J5" i="2"/>
  <c r="I6" i="2"/>
  <c r="I5" i="2"/>
  <c r="N6" i="2" l="1"/>
  <c r="N5" i="2"/>
</calcChain>
</file>

<file path=xl/sharedStrings.xml><?xml version="1.0" encoding="utf-8"?>
<sst xmlns="http://schemas.openxmlformats.org/spreadsheetml/2006/main" count="27" uniqueCount="26">
  <si>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</si>
  <si>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</si>
  <si>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</si>
  <si>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</si>
  <si>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</si>
  <si>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</si>
  <si>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</si>
  <si>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</si>
  <si>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</si>
  <si>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</si>
  <si>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</si>
  <si>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</si>
  <si>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штука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</si>
  <si>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</si>
  <si>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</si>
  <si>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</si>
  <si>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</si>
  <si>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В результате проведенного расчета Н(М)ЦК (Д), ЦКЕП составила:       </t>
  </si>
  <si>
    <t xml:space="preserve">Цена Контракта определена как минимальное значение из коммерческих предложений, полученных на запрос заказчика.
Источниками информации являются коммерческие (ценовые) предложения.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</si>
  <si>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</si>
  <si>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</si>
  <si>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>Источник № 1
(от 05.05.2026 №53)</t>
  </si>
  <si>
    <t>Источник № 2
(от 27.05.2026 №21/3718)</t>
  </si>
  <si>
    <t>Источник № 3
(от 08.05.2026 №41)</t>
  </si>
  <si>
    <t>Рекламно-информационный материал (видеоролик)</t>
  </si>
  <si>
    <t>Рекламно-информационный материал (статья в газете)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</si>
</sst>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" fontId="10" fillId="2" borderId="6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876298</xdr:rowOff>
    </xdr:from>
    <xdr:to>
      <xdr:col>9</xdr:col>
      <xdr:colOff>1019175</xdr:colOff>
      <xdr:row>3</xdr:row>
      <xdr:rowOff>1257299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419348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2</xdr:row>
      <xdr:rowOff>2705100</xdr:rowOff>
    </xdr:from>
    <xdr:to>
      <xdr:col>12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942975</xdr:rowOff>
    </xdr:from>
    <xdr:to>
      <xdr:col>11</xdr:col>
      <xdr:colOff>0</xdr:colOff>
      <xdr:row>3</xdr:row>
      <xdr:rowOff>1238250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2486025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2</xdr:row>
      <xdr:rowOff>2381250</xdr:rowOff>
    </xdr:from>
    <xdr:to>
      <xdr:col>11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view="pageBreakPreview" zoomScaleNormal="100" zoomScaleSheetLayoutView="100" workbookViewId="0">
      <selection activeCell="M6" sqref="M6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9.42578125" style="2" customWidth="1"/>
    <col min="4" max="4" width="10" style="2" customWidth="1"/>
    <col min="5" max="6" width="14.2851562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48.75" customHeight="1" x14ac:dyDescent="0.3">
      <c r="A1" s="44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1" customFormat="1" ht="24" customHeight="1" x14ac:dyDescent="0.3">
      <c r="A2" s="9"/>
      <c r="B2" s="9" t="s">
        <v>14</v>
      </c>
      <c r="C2" s="47" t="s">
        <v>5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4" ht="48.75" customHeight="1" x14ac:dyDescent="0.2">
      <c r="A3" s="44" t="s">
        <v>0</v>
      </c>
      <c r="B3" s="44" t="s">
        <v>16</v>
      </c>
      <c r="C3" s="44" t="s">
        <v>11</v>
      </c>
      <c r="D3" s="44" t="s">
        <v>1</v>
      </c>
      <c r="E3" s="45" t="s">
        <v>6</v>
      </c>
      <c r="F3" s="45"/>
      <c r="G3" s="45"/>
      <c r="H3" s="45" t="s">
        <v>4</v>
      </c>
      <c r="I3" s="46" t="s">
        <v>15</v>
      </c>
      <c r="J3" s="46"/>
      <c r="K3" s="46"/>
      <c r="L3" s="34" t="s">
        <v>19</v>
      </c>
      <c r="M3" s="36" t="s">
        <v>8</v>
      </c>
      <c r="N3" s="36" t="s">
        <v>20</v>
      </c>
    </row>
    <row r="4" spans="1:14" ht="99.75" customHeight="1" x14ac:dyDescent="0.2">
      <c r="A4" s="44"/>
      <c r="B4" s="44"/>
      <c r="C4" s="44"/>
      <c r="D4" s="44"/>
      <c r="E4" s="31" t="s">
        <v>21</v>
      </c>
      <c r="F4" s="30" t="s">
        <v>22</v>
      </c>
      <c r="G4" s="30" t="s">
        <v>23</v>
      </c>
      <c r="H4" s="45"/>
      <c r="I4" s="10" t="s">
        <v>3</v>
      </c>
      <c r="J4" s="10" t="s">
        <v>2</v>
      </c>
      <c r="K4" s="9" t="s">
        <v>10</v>
      </c>
      <c r="L4" s="35"/>
      <c r="M4" s="37"/>
      <c r="N4" s="37"/>
    </row>
    <row r="5" spans="1:14" s="8" customFormat="1" ht="33.75" customHeight="1" x14ac:dyDescent="0.2">
      <c r="A5" s="11">
        <v>1</v>
      </c>
      <c r="B5" s="22" t="s">
        <v>25</v>
      </c>
      <c r="C5" s="11" t="s">
        <v>12</v>
      </c>
      <c r="D5" s="29">
        <v>1</v>
      </c>
      <c r="E5" s="17">
        <v>9810</v>
      </c>
      <c r="F5" s="17">
        <v>9820.9</v>
      </c>
      <c r="G5" s="17">
        <v>13000</v>
      </c>
      <c r="H5" s="16">
        <v>1</v>
      </c>
      <c r="I5" s="16">
        <f>AVERAGE(E5:G5)</f>
        <v>10876.966666666667</v>
      </c>
      <c r="J5" s="17">
        <f>_xlfn.STDEV.P(E5,F5,G5)</f>
        <v>1501.2178619004271</v>
      </c>
      <c r="K5" s="18">
        <f>J5/I5*100</f>
        <v>13.801806219568819</v>
      </c>
      <c r="L5" s="16">
        <f>((D5/3)*(SUM(E5:G5)))</f>
        <v>10876.966666666667</v>
      </c>
      <c r="M5" s="17">
        <f>E5</f>
        <v>9810</v>
      </c>
      <c r="N5" s="17">
        <f>D5*M5</f>
        <v>9810</v>
      </c>
    </row>
    <row r="6" spans="1:14" s="8" customFormat="1" ht="30.75" customHeight="1" x14ac:dyDescent="0.2">
      <c r="A6" s="11">
        <v>2</v>
      </c>
      <c r="B6" s="22" t="s">
        <v>24</v>
      </c>
      <c r="C6" s="11" t="s">
        <v>12</v>
      </c>
      <c r="D6" s="29">
        <v>1</v>
      </c>
      <c r="E6" s="17">
        <v>7470.05</v>
      </c>
      <c r="F6" s="17">
        <v>9279.6</v>
      </c>
      <c r="G6" s="17">
        <v>14440</v>
      </c>
      <c r="H6" s="16">
        <v>1</v>
      </c>
      <c r="I6" s="16">
        <f>AVERAGE(E6:G6)</f>
        <v>10396.550000000001</v>
      </c>
      <c r="J6" s="17">
        <f>_xlfn.STDEV.P(E6,F6,G6)</f>
        <v>2953.0474347132772</v>
      </c>
      <c r="K6" s="18">
        <f>J6/I6*100</f>
        <v>28.404109389300075</v>
      </c>
      <c r="L6" s="16">
        <f>((D6/3)*(SUM(E6:G6)))</f>
        <v>10396.549999999999</v>
      </c>
      <c r="M6" s="17">
        <f>E6</f>
        <v>7470.05</v>
      </c>
      <c r="N6" s="17">
        <f>D6*M6</f>
        <v>7470.05</v>
      </c>
    </row>
    <row r="7" spans="1:14" ht="29.25" customHeight="1" x14ac:dyDescent="0.2">
      <c r="A7" s="40" t="s">
        <v>17</v>
      </c>
      <c r="B7" s="41"/>
      <c r="C7" s="41"/>
      <c r="D7" s="41"/>
      <c r="E7" s="41"/>
      <c r="F7" s="41"/>
      <c r="G7" s="41"/>
      <c r="H7" s="41"/>
      <c r="I7" s="12"/>
      <c r="J7" s="13"/>
      <c r="K7" s="13"/>
      <c r="L7" s="14"/>
      <c r="M7" s="15"/>
      <c r="N7" s="28">
        <f>N5+N6</f>
        <v>17280.05</v>
      </c>
    </row>
    <row r="8" spans="1:14" ht="42" customHeight="1" x14ac:dyDescent="0.2">
      <c r="A8" s="23"/>
      <c r="B8" s="32" t="s">
        <v>18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21.75" customHeight="1" x14ac:dyDescent="0.25">
      <c r="A9" s="25"/>
      <c r="B9" s="26" t="s">
        <v>7</v>
      </c>
      <c r="C9" s="42">
        <v>46175</v>
      </c>
      <c r="D9" s="43"/>
      <c r="E9" s="43"/>
      <c r="F9" s="19"/>
      <c r="G9" s="20"/>
      <c r="H9" s="21"/>
      <c r="I9" s="21"/>
      <c r="J9" s="21"/>
      <c r="K9" s="21"/>
      <c r="L9" s="21"/>
      <c r="M9" s="21"/>
      <c r="N9" s="21"/>
    </row>
    <row r="10" spans="1:14" ht="21.75" hidden="1" customHeight="1" x14ac:dyDescent="0.2">
      <c r="A10" s="39" t="s">
        <v>9</v>
      </c>
      <c r="B10" s="39"/>
      <c r="C10" s="39"/>
      <c r="D10" s="27"/>
      <c r="E10" s="5"/>
      <c r="F10" s="4"/>
      <c r="G10" s="5"/>
      <c r="H10" s="6"/>
      <c r="I10" s="6"/>
      <c r="J10" s="6"/>
      <c r="K10" s="6"/>
      <c r="L10" s="6"/>
      <c r="M10" s="6"/>
      <c r="N10" s="6"/>
    </row>
    <row r="11" spans="1:14" ht="21.75" customHeight="1" x14ac:dyDescent="0.25">
      <c r="A11" s="24"/>
      <c r="B11" s="26"/>
      <c r="C11" s="38"/>
      <c r="D11" s="38"/>
      <c r="E11" s="38"/>
      <c r="F11" s="33"/>
      <c r="G11" s="33"/>
    </row>
    <row r="12" spans="1:14" ht="46.5" customHeight="1" x14ac:dyDescent="0.2"/>
    <row r="13" spans="1:14" ht="36" customHeight="1" x14ac:dyDescent="0.2"/>
    <row r="14" spans="1:14" ht="36" customHeight="1" x14ac:dyDescent="0.2"/>
    <row r="15" spans="1:14" ht="36" customHeight="1" x14ac:dyDescent="0.2"/>
    <row r="16" spans="1:14" ht="36" customHeight="1" x14ac:dyDescent="0.2"/>
    <row r="17" spans="1:14" ht="55.5" customHeight="1" x14ac:dyDescent="0.2"/>
    <row r="18" spans="1:14" ht="36" customHeight="1" x14ac:dyDescent="0.2"/>
    <row r="19" spans="1:14" ht="36" customHeight="1" x14ac:dyDescent="0.2"/>
    <row r="20" spans="1:14" ht="52.5" customHeight="1" x14ac:dyDescent="0.2"/>
    <row r="21" spans="1:14" ht="51" customHeight="1" x14ac:dyDescent="0.2"/>
    <row r="22" spans="1:14" s="3" customFormat="1" ht="32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3" customFormat="1" ht="52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75" customHeight="1" x14ac:dyDescent="0.2"/>
    <row r="25" spans="1:14" s="6" customFormat="1" ht="14.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6" customFormat="1" ht="14.2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6" customFormat="1" ht="32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7" customFormat="1" ht="2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s="6" customFormat="1" ht="14.2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</sheetData>
  <autoFilter ref="A4:N8"/>
  <mergeCells count="18">
    <mergeCell ref="A1:N1"/>
    <mergeCell ref="A3:A4"/>
    <mergeCell ref="B3:B4"/>
    <mergeCell ref="C3:C4"/>
    <mergeCell ref="D3:D4"/>
    <mergeCell ref="E3:G3"/>
    <mergeCell ref="I3:K3"/>
    <mergeCell ref="C2:N2"/>
    <mergeCell ref="H3:H4"/>
    <mergeCell ref="B8:N8"/>
    <mergeCell ref="F11:G11"/>
    <mergeCell ref="L3:L4"/>
    <mergeCell ref="M3:M4"/>
    <mergeCell ref="N3:N4"/>
    <mergeCell ref="C11:E11"/>
    <mergeCell ref="A10:C10"/>
    <mergeCell ref="A7:H7"/>
    <mergeCell ref="C9:E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2026-07-02T13:36:57Z</cp:lastPrinted>
  <dcterms:created xsi:type="dcterms:W3CDTF">2014-01-15T18:15:09Z</dcterms:created>
  <dcterms:modified xsi:type="dcterms:W3CDTF">2026-08-17T14:40:52Z</dcterms:modified>
</cp:coreProperties>
</file>