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9420" windowHeight="11445"/>
  </bookViews>
  <sheets>
    <sheet name="Лист1" sheetId="1" r:id="rId1"/>
  </sheets>
  <definedNames>
    <definedName name="_xlnm.Print_Titles" localSheetId="0">Лист1!#REF!</definedName>
  </definedNames>
  <calcPr calcId="145621"/>
</workbook>
</file>

<file path=xl/calcChain.xml><?xml version="1.0" encoding="utf-8"?>
<calcChain xmlns="http://schemas.openxmlformats.org/spreadsheetml/2006/main">
  <c r="J16" i="1" l="1"/>
  <c r="H16" i="1"/>
  <c r="F16" i="1"/>
  <c r="J18" i="1" l="1"/>
  <c r="J19" i="1" l="1"/>
  <c r="J20" i="1" s="1"/>
  <c r="J17" i="1"/>
  <c r="K16" i="1" s="1"/>
</calcChain>
</file>

<file path=xl/sharedStrings.xml><?xml version="1.0" encoding="utf-8"?>
<sst xmlns="http://schemas.openxmlformats.org/spreadsheetml/2006/main" count="38" uniqueCount="32">
  <si>
    <t>Расчет НМЦК</t>
  </si>
  <si>
    <t>№
п/п</t>
  </si>
  <si>
    <t>Название</t>
  </si>
  <si>
    <t>Ед.измерения</t>
  </si>
  <si>
    <t>цена ед.</t>
  </si>
  <si>
    <t>сумма</t>
  </si>
  <si>
    <t>кол-во</t>
  </si>
  <si>
    <t>НМЦК = количество/ 3 (цена ед. №1 + цена ед. №2 + цена ед. №3)</t>
  </si>
  <si>
    <t>Среднее квадратичное отклонение:</t>
  </si>
  <si>
    <t>1 / 3 * (цена ед. №1 + цена ед. №2 + цена ед. №3)</t>
  </si>
  <si>
    <t>3 - 1</t>
  </si>
  <si>
    <t>Коэффициент вариации:</t>
  </si>
  <si>
    <t>Средняя цена:</t>
  </si>
  <si>
    <t>НМЦК</t>
  </si>
  <si>
    <t>цена</t>
  </si>
  <si>
    <t>Итого:</t>
  </si>
  <si>
    <t xml:space="preserve">Цена средняя = </t>
  </si>
  <si>
    <t>V= ( Среднеее квадратичное отклонение / Цена средняя ) * 100</t>
  </si>
  <si>
    <t>НМЦК:</t>
  </si>
  <si>
    <r>
      <t>(цена ед№1 -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ед№2 -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ед№3 - цена ср.)</t>
    </r>
    <r>
      <rPr>
        <vertAlign val="superscript"/>
        <sz val="11"/>
        <rFont val="Calibri"/>
        <family val="2"/>
        <charset val="204"/>
        <scheme val="minor"/>
      </rPr>
      <t>2</t>
    </r>
  </si>
  <si>
    <t>Начальная максимальная цена контракта</t>
  </si>
  <si>
    <t>Изучение рынка произвел:
Заместитель начальника УМТО Главного управления</t>
  </si>
  <si>
    <t>И.В. Беспалов</t>
  </si>
  <si>
    <t>Сведения из ценовых предложений</t>
  </si>
  <si>
    <t xml:space="preserve">Используемый метод определения начальной (максимальной) цены контракта:  Метод сопоставимых рыночных цен (анализ рынка).
Обоснование выбранного метода обоснования начальной (максимальной) цены контракта: выбран метод сопоставимых рыночных цен (анализ рынка) в связи с тем, что он является приоритетным по отношению к остальным и закупаемый товар (работа, услуга) в широком ассортименте представлен на функционирующем рынке. Данный метод предусматривает подготовку рыночных предложений на условиях, заявленных Заказчиком. </t>
  </si>
  <si>
    <t>Обоснования начальной (максимальной) цены контракта
на закупку воды бутилированной для нужд Главного управления МЧС России по Удмуртской Республике</t>
  </si>
  <si>
    <t>Вода питьевая негазированная бутилированная, 1,5л</t>
  </si>
  <si>
    <t xml:space="preserve">шт </t>
  </si>
  <si>
    <t>Коммерческие предложения или иные документы, на основании которых выполнен расчет НМЦК, прилагаются и являются неотъемлемой частью обоснования начальной (максимальной) цены контракта. Начальная (максимальная) цена контракта, установленная Заказчиком с учетом размеров лимитов бюджетных обязательств выделенных в 2026 году Главному управления МЧС России по Удмуртской Республике: 6 000 (Шесть тясяч рублей) 00 копеек.
Дата подготовки обоснования НМЦК: 03.07.2026</t>
  </si>
  <si>
    <t>№ В-176-9043 от 03.07.2026                      (ООО "СК Пир")</t>
  </si>
  <si>
    <t>№ В-176-9042 от 03.07.2026                 (ИП "Мелитаури")</t>
  </si>
  <si>
    <t xml:space="preserve">№ В-176-9044 от 03.07.2026                    (ООО "Старая Крепость")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</si>
</sst>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9" fontId="6" fillId="0" borderId="0" xfId="0" applyNumberFormat="1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11" fillId="0" borderId="0" xfId="0" applyFont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6" fillId="0" borderId="0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6</xdr:row>
      <xdr:rowOff>30480</xdr:rowOff>
    </xdr:from>
    <xdr:to>
      <xdr:col>9</xdr:col>
      <xdr:colOff>693420</xdr:colOff>
      <xdr:row>7</xdr:row>
      <xdr:rowOff>236220</xdr:rowOff>
    </xdr:to>
    <xdr:grpSp>
      <xdr:nvGrpSpPr>
        <xdr:cNvPr id="15" name="Группа 14"/>
        <xdr:cNvGrpSpPr/>
      </xdr:nvGrpSpPr>
      <xdr:grpSpPr>
        <a:xfrm>
          <a:off x="4820322" y="2159598"/>
          <a:ext cx="6619539" cy="478043"/>
          <a:chOff x="2590800" y="792480"/>
          <a:chExt cx="4672965" cy="453390"/>
        </a:xfrm>
      </xdr:grpSpPr>
      <xdr:cxnSp macro="">
        <xdr:nvCxnSpPr>
          <xdr:cNvPr id="4" name="Прямая соединительная линия 3"/>
          <xdr:cNvCxnSpPr/>
        </xdr:nvCxnSpPr>
        <xdr:spPr>
          <a:xfrm>
            <a:off x="2792730" y="794385"/>
            <a:ext cx="447103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Прямая соединительная линия 4"/>
          <xdr:cNvCxnSpPr/>
        </xdr:nvCxnSpPr>
        <xdr:spPr>
          <a:xfrm flipH="1">
            <a:off x="2716530" y="792480"/>
            <a:ext cx="83820" cy="4457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/>
          <xdr:cNvCxnSpPr/>
        </xdr:nvCxnSpPr>
        <xdr:spPr>
          <a:xfrm>
            <a:off x="2651760" y="914400"/>
            <a:ext cx="64770" cy="3314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Прямая соединительная линия 9"/>
          <xdr:cNvCxnSpPr/>
        </xdr:nvCxnSpPr>
        <xdr:spPr>
          <a:xfrm flipV="1">
            <a:off x="2590800" y="922020"/>
            <a:ext cx="57150" cy="762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="85" zoomScaleNormal="85" workbookViewId="0">
      <selection activeCell="E13" sqref="E13:F14"/>
    </sheetView>
  </sheetViews>
  <sheetFormatPr defaultRowHeight="15" x14ac:dyDescent="0.25"/>
  <cols>
    <col min="1" max="1" width="5.85546875" style="1" customWidth="1"/>
    <col min="2" max="2" width="54.5703125" style="1" customWidth="1"/>
    <col min="3" max="3" width="7.5703125" style="1" customWidth="1"/>
    <col min="4" max="4" width="9.140625" style="1"/>
    <col min="5" max="5" width="12" style="1" customWidth="1"/>
    <col min="6" max="6" width="23.42578125" style="1" customWidth="1"/>
    <col min="7" max="7" width="11.7109375" style="1" customWidth="1"/>
    <col min="8" max="8" width="24.140625" style="1" customWidth="1"/>
    <col min="9" max="9" width="12.7109375" style="1" customWidth="1"/>
    <col min="10" max="10" width="20.7109375" style="1" customWidth="1"/>
    <col min="11" max="11" width="17.42578125" style="1" customWidth="1"/>
    <col min="12" max="12" width="9.140625" style="1"/>
    <col min="13" max="13" width="13.5703125" style="1" bestFit="1" customWidth="1"/>
    <col min="14" max="14" width="16.28515625" style="1" customWidth="1"/>
    <col min="15" max="16384" width="9.140625" style="1"/>
  </cols>
  <sheetData>
    <row r="1" spans="1:13" ht="41.25" customHeight="1" x14ac:dyDescent="0.25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3" ht="42" customHeight="1" x14ac:dyDescent="0.25">
      <c r="A2" s="18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3" ht="22.5" customHeight="1" x14ac:dyDescent="0.25">
      <c r="A3" s="25" t="s">
        <v>0</v>
      </c>
      <c r="B3" s="25"/>
      <c r="C3" s="25"/>
      <c r="D3" s="4"/>
      <c r="E3" s="4"/>
      <c r="F3" s="4"/>
      <c r="G3" s="4"/>
      <c r="H3" s="4"/>
      <c r="I3" s="4"/>
      <c r="J3" s="4"/>
    </row>
    <row r="4" spans="1:13" ht="19.5" customHeight="1" x14ac:dyDescent="0.25">
      <c r="A4" s="25"/>
      <c r="B4" s="25"/>
      <c r="C4" s="25"/>
      <c r="D4" s="4"/>
      <c r="E4" s="26" t="s">
        <v>7</v>
      </c>
      <c r="F4" s="26"/>
      <c r="G4" s="26"/>
      <c r="H4" s="26"/>
      <c r="I4" s="26"/>
      <c r="J4" s="26"/>
    </row>
    <row r="5" spans="1:13" ht="21.75" customHeight="1" x14ac:dyDescent="0.25">
      <c r="A5" s="25"/>
      <c r="B5" s="25"/>
      <c r="C5" s="25"/>
      <c r="D5" s="4"/>
      <c r="E5" s="27" t="s">
        <v>16</v>
      </c>
      <c r="F5" s="27"/>
      <c r="G5" s="26" t="s">
        <v>9</v>
      </c>
      <c r="H5" s="26"/>
      <c r="I5" s="26"/>
      <c r="J5" s="26"/>
    </row>
    <row r="6" spans="1:13" ht="19.5" customHeight="1" x14ac:dyDescent="0.25">
      <c r="A6" s="25"/>
      <c r="B6" s="25"/>
      <c r="C6" s="25"/>
      <c r="D6" s="4"/>
      <c r="E6" s="26" t="s">
        <v>8</v>
      </c>
      <c r="F6" s="26"/>
      <c r="G6" s="26"/>
      <c r="H6" s="26"/>
      <c r="I6" s="26"/>
      <c r="J6" s="26"/>
    </row>
    <row r="7" spans="1:13" ht="22.5" customHeight="1" x14ac:dyDescent="0.25">
      <c r="A7" s="25"/>
      <c r="B7" s="25"/>
      <c r="C7" s="25"/>
      <c r="D7" s="4"/>
      <c r="E7" s="28" t="s">
        <v>19</v>
      </c>
      <c r="F7" s="28"/>
      <c r="G7" s="28"/>
      <c r="H7" s="28"/>
      <c r="I7" s="28"/>
      <c r="J7" s="28"/>
    </row>
    <row r="8" spans="1:13" ht="17.25" customHeight="1" x14ac:dyDescent="0.25">
      <c r="A8" s="25"/>
      <c r="B8" s="25"/>
      <c r="C8" s="25"/>
      <c r="D8" s="4"/>
      <c r="E8" s="29" t="s">
        <v>10</v>
      </c>
      <c r="F8" s="29"/>
      <c r="G8" s="29"/>
      <c r="H8" s="29"/>
      <c r="I8" s="29"/>
      <c r="J8" s="29"/>
    </row>
    <row r="9" spans="1:13" s="2" customFormat="1" ht="21" customHeight="1" x14ac:dyDescent="0.25">
      <c r="A9" s="25"/>
      <c r="B9" s="25"/>
      <c r="C9" s="25"/>
      <c r="D9" s="4"/>
      <c r="E9" s="30" t="s">
        <v>11</v>
      </c>
      <c r="F9" s="30"/>
      <c r="G9" s="30"/>
      <c r="H9" s="30"/>
      <c r="I9" s="30"/>
      <c r="J9" s="30"/>
      <c r="K9" s="1"/>
    </row>
    <row r="10" spans="1:13" s="2" customFormat="1" ht="21" customHeight="1" x14ac:dyDescent="0.25">
      <c r="A10" s="5"/>
      <c r="B10" s="5"/>
      <c r="C10" s="5"/>
      <c r="D10" s="5"/>
      <c r="E10" s="33" t="s">
        <v>17</v>
      </c>
      <c r="F10" s="33"/>
      <c r="G10" s="33"/>
      <c r="H10" s="33"/>
      <c r="I10" s="33"/>
      <c r="J10" s="33"/>
    </row>
    <row r="11" spans="1:13" s="2" customFormat="1" ht="21" customHeight="1" x14ac:dyDescent="0.25">
      <c r="A11" s="5"/>
      <c r="B11" s="5"/>
      <c r="C11" s="5"/>
      <c r="D11" s="5"/>
      <c r="E11" s="9"/>
      <c r="F11" s="9"/>
      <c r="G11" s="9"/>
      <c r="H11" s="9"/>
      <c r="I11" s="9"/>
      <c r="J11" s="9"/>
    </row>
    <row r="12" spans="1:13" s="2" customFormat="1" ht="54.75" customHeight="1" x14ac:dyDescent="0.25">
      <c r="A12" s="34" t="s">
        <v>1</v>
      </c>
      <c r="B12" s="34" t="s">
        <v>2</v>
      </c>
      <c r="C12" s="34" t="s">
        <v>3</v>
      </c>
      <c r="D12" s="34" t="s">
        <v>6</v>
      </c>
      <c r="E12" s="37" t="s">
        <v>23</v>
      </c>
      <c r="F12" s="37"/>
      <c r="G12" s="37"/>
      <c r="H12" s="37"/>
      <c r="I12" s="37"/>
      <c r="J12" s="37"/>
      <c r="K12" s="11"/>
      <c r="M12" s="13"/>
    </row>
    <row r="13" spans="1:13" s="2" customFormat="1" ht="15.75" customHeight="1" x14ac:dyDescent="0.25">
      <c r="A13" s="34"/>
      <c r="B13" s="34"/>
      <c r="C13" s="34"/>
      <c r="D13" s="34"/>
      <c r="E13" s="40" t="s">
        <v>31</v>
      </c>
      <c r="F13" s="41"/>
      <c r="G13" s="40" t="s">
        <v>30</v>
      </c>
      <c r="H13" s="41"/>
      <c r="I13" s="40" t="s">
        <v>29</v>
      </c>
      <c r="J13" s="41"/>
      <c r="K13" s="12" t="s">
        <v>13</v>
      </c>
    </row>
    <row r="14" spans="1:13" s="2" customFormat="1" ht="18" customHeight="1" x14ac:dyDescent="0.25">
      <c r="A14" s="34"/>
      <c r="B14" s="34"/>
      <c r="C14" s="34"/>
      <c r="D14" s="34"/>
      <c r="E14" s="42"/>
      <c r="F14" s="43"/>
      <c r="G14" s="42"/>
      <c r="H14" s="43"/>
      <c r="I14" s="42"/>
      <c r="J14" s="43"/>
      <c r="K14" s="12"/>
    </row>
    <row r="15" spans="1:13" s="2" customFormat="1" ht="21" customHeight="1" x14ac:dyDescent="0.25">
      <c r="A15" s="34"/>
      <c r="B15" s="34"/>
      <c r="C15" s="34"/>
      <c r="D15" s="34"/>
      <c r="E15" s="12" t="s">
        <v>4</v>
      </c>
      <c r="F15" s="12" t="s">
        <v>5</v>
      </c>
      <c r="G15" s="12" t="s">
        <v>4</v>
      </c>
      <c r="H15" s="12" t="s">
        <v>5</v>
      </c>
      <c r="I15" s="12" t="s">
        <v>4</v>
      </c>
      <c r="J15" s="12" t="s">
        <v>5</v>
      </c>
      <c r="K15" s="12" t="s">
        <v>14</v>
      </c>
    </row>
    <row r="16" spans="1:13" s="2" customFormat="1" ht="21" customHeight="1" x14ac:dyDescent="0.25">
      <c r="A16" s="31">
        <v>1</v>
      </c>
      <c r="B16" s="32" t="s">
        <v>26</v>
      </c>
      <c r="C16" s="31" t="s">
        <v>27</v>
      </c>
      <c r="D16" s="34">
        <v>100</v>
      </c>
      <c r="E16" s="10">
        <v>63</v>
      </c>
      <c r="F16" s="10">
        <f>SUM(E16*D16)</f>
        <v>6300</v>
      </c>
      <c r="G16" s="10">
        <v>62.5</v>
      </c>
      <c r="H16" s="10">
        <f>SUM(G16*D16)</f>
        <v>6250</v>
      </c>
      <c r="I16" s="10">
        <v>60</v>
      </c>
      <c r="J16" s="10">
        <f>SUM(I16*D16)</f>
        <v>6000</v>
      </c>
      <c r="K16" s="38">
        <f>ROUND(J17,2)</f>
        <v>6183.33</v>
      </c>
    </row>
    <row r="17" spans="1:11" s="2" customFormat="1" ht="21" customHeight="1" x14ac:dyDescent="0.25">
      <c r="A17" s="31"/>
      <c r="B17" s="32"/>
      <c r="C17" s="31"/>
      <c r="D17" s="34"/>
      <c r="E17" s="39" t="s">
        <v>18</v>
      </c>
      <c r="F17" s="39"/>
      <c r="G17" s="39"/>
      <c r="H17" s="39"/>
      <c r="I17" s="39"/>
      <c r="J17" s="6">
        <f>D16/3*(E16+G16+I16)</f>
        <v>6183.3333333333339</v>
      </c>
      <c r="K17" s="38"/>
    </row>
    <row r="18" spans="1:11" s="2" customFormat="1" ht="21" customHeight="1" x14ac:dyDescent="0.25">
      <c r="A18" s="31"/>
      <c r="B18" s="32"/>
      <c r="C18" s="31"/>
      <c r="D18" s="34"/>
      <c r="E18" s="39" t="s">
        <v>12</v>
      </c>
      <c r="F18" s="39"/>
      <c r="G18" s="39"/>
      <c r="H18" s="39"/>
      <c r="I18" s="39"/>
      <c r="J18" s="17">
        <f>(E16+G16+I16)/3</f>
        <v>61.833333333333336</v>
      </c>
      <c r="K18" s="38"/>
    </row>
    <row r="19" spans="1:11" s="2" customFormat="1" ht="21" customHeight="1" x14ac:dyDescent="0.25">
      <c r="A19" s="31"/>
      <c r="B19" s="32"/>
      <c r="C19" s="31"/>
      <c r="D19" s="34"/>
      <c r="E19" s="39" t="s">
        <v>8</v>
      </c>
      <c r="F19" s="39"/>
      <c r="G19" s="39"/>
      <c r="H19" s="39"/>
      <c r="I19" s="39"/>
      <c r="J19" s="7">
        <f>(((E16-J18)^2+(G16-J18)^2+(I16-J18)^2)/2)^0.5</f>
        <v>1.607275126832159</v>
      </c>
      <c r="K19" s="38"/>
    </row>
    <row r="20" spans="1:11" s="2" customFormat="1" ht="21" customHeight="1" x14ac:dyDescent="0.25">
      <c r="A20" s="31"/>
      <c r="B20" s="32"/>
      <c r="C20" s="31"/>
      <c r="D20" s="34"/>
      <c r="E20" s="39" t="s">
        <v>11</v>
      </c>
      <c r="F20" s="39"/>
      <c r="G20" s="39"/>
      <c r="H20" s="39"/>
      <c r="I20" s="39"/>
      <c r="J20" s="7">
        <f>(J19/J18)*100</f>
        <v>2.5993667819388016</v>
      </c>
      <c r="K20" s="38"/>
    </row>
    <row r="21" spans="1:11" s="3" customFormat="1" ht="52.5" customHeight="1" x14ac:dyDescent="0.25">
      <c r="A21" s="36" t="s">
        <v>15</v>
      </c>
      <c r="B21" s="36"/>
      <c r="C21" s="14"/>
      <c r="D21" s="14"/>
      <c r="E21" s="23" t="s">
        <v>20</v>
      </c>
      <c r="F21" s="23"/>
      <c r="G21" s="23"/>
      <c r="H21" s="23"/>
      <c r="I21" s="23"/>
      <c r="J21" s="23"/>
      <c r="K21" s="15">
        <v>6183.33</v>
      </c>
    </row>
    <row r="22" spans="1:11" ht="15" customHeight="1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16"/>
    </row>
    <row r="23" spans="1:11" ht="129.75" customHeight="1" x14ac:dyDescent="0.25">
      <c r="A23" s="22" t="s">
        <v>28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ht="13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18.75" x14ac:dyDescent="0.3">
      <c r="A25" s="20" t="s">
        <v>21</v>
      </c>
      <c r="B25" s="20"/>
      <c r="C25" s="20"/>
      <c r="D25" s="20"/>
      <c r="E25" s="20"/>
      <c r="F25" s="20"/>
      <c r="G25" s="20"/>
      <c r="H25" s="20"/>
      <c r="I25" s="21" t="s">
        <v>22</v>
      </c>
      <c r="J25" s="21"/>
      <c r="K25" s="21"/>
    </row>
  </sheetData>
  <mergeCells count="34">
    <mergeCell ref="C12:C15"/>
    <mergeCell ref="B12:B15"/>
    <mergeCell ref="A12:A15"/>
    <mergeCell ref="E12:J12"/>
    <mergeCell ref="K16:K20"/>
    <mergeCell ref="E17:I17"/>
    <mergeCell ref="E18:I18"/>
    <mergeCell ref="E19:I19"/>
    <mergeCell ref="E20:I20"/>
    <mergeCell ref="A1:K1"/>
    <mergeCell ref="A3:C9"/>
    <mergeCell ref="E4:J4"/>
    <mergeCell ref="E5:F5"/>
    <mergeCell ref="G5:J5"/>
    <mergeCell ref="E6:J6"/>
    <mergeCell ref="E7:J7"/>
    <mergeCell ref="E8:J8"/>
    <mergeCell ref="E9:J9"/>
    <mergeCell ref="A2:K2"/>
    <mergeCell ref="E13:F14"/>
    <mergeCell ref="G13:H14"/>
    <mergeCell ref="I13:J14"/>
    <mergeCell ref="A25:H25"/>
    <mergeCell ref="I25:K25"/>
    <mergeCell ref="A23:K23"/>
    <mergeCell ref="E21:J21"/>
    <mergeCell ref="A16:A20"/>
    <mergeCell ref="B16:B20"/>
    <mergeCell ref="E10:J10"/>
    <mergeCell ref="C16:C20"/>
    <mergeCell ref="D12:D15"/>
    <mergeCell ref="A22:J22"/>
    <mergeCell ref="D16:D20"/>
    <mergeCell ref="A21:B21"/>
  </mergeCells>
  <pageMargins left="0.51181102362204722" right="0.23622047244094491" top="0.43307086614173229" bottom="0.39370078740157483" header="0.39370078740157483" footer="0.23622047244094491"/>
  <pageSetup paperSize="9" scale="69" fitToHeight="0" orientation="landscape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lEVAROV</dc:creator>
  <cp:lastModifiedBy>пользователь</cp:lastModifiedBy>
  <cp:lastPrinted>2026-07-03T09:53:03Z</cp:lastPrinted>
  <dcterms:created xsi:type="dcterms:W3CDTF">2014-08-11T05:57:44Z</dcterms:created>
  <dcterms:modified xsi:type="dcterms:W3CDTF">2026-07-03T10:07:53Z</dcterms:modified>
</cp:coreProperties>
</file>