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lotova_an\Desktop\НИОКР\ед источник 26\44 СИЗ 14 010,48\"/>
    </mc:Choice>
  </mc:AlternateContent>
  <bookViews>
    <workbookView showHorizontalScroll="0" showVerticalScroll="0" showSheetTabs="0" xWindow="-120" yWindow="-120" windowWidth="29040" windowHeight="15840"/>
  </bookViews>
  <sheets>
    <sheet name="Лист1" sheetId="1" r:id="rId1"/>
  </sheets>
  <definedNames>
    <definedName name="_xlnm.Print_Area" localSheetId="0">Лист1!$A$1:$L$30</definedName>
  </definedNames>
  <calcPr calcId="162913" refMode="R1C1"/>
</workbook>
</file>

<file path=xl/calcChain.xml><?xml version="1.0" encoding="utf-8"?>
<calcChain xmlns="http://schemas.openxmlformats.org/spreadsheetml/2006/main">
  <c r="F24" i="1" l="1"/>
  <c r="G15" i="1" l="1"/>
  <c r="I15" i="1"/>
  <c r="H15" i="1"/>
  <c r="H12" i="1"/>
  <c r="J13" i="1" l="1"/>
  <c r="K13" i="1" s="1"/>
  <c r="J14" i="1"/>
  <c r="K14" i="1" s="1"/>
  <c r="J12" i="1"/>
  <c r="K12" i="1" s="1"/>
  <c r="L12" i="1" l="1"/>
  <c r="L16" i="1" l="1"/>
</calcChain>
</file>

<file path=xl/sharedStrings.xml><?xml version="1.0" encoding="utf-8"?>
<sst xmlns="http://schemas.openxmlformats.org/spreadsheetml/2006/main" count="32" uniqueCount="30">
  <si>
    <t>№ п/п</t>
  </si>
  <si>
    <t>Наименование товара / услуги</t>
  </si>
  <si>
    <t>Кол-во</t>
  </si>
  <si>
    <t>Ед. изм.</t>
  </si>
  <si>
    <t>Цена за единицу, руб.</t>
  </si>
  <si>
    <t>Средняя цена за ед., руб.</t>
  </si>
  <si>
    <t>Коэффициент вариации, %</t>
  </si>
  <si>
    <t>Начальная (максимальная) цена контракта, руб.</t>
  </si>
  <si>
    <t>Поставщик 1</t>
  </si>
  <si>
    <t>Поставщик 2</t>
  </si>
  <si>
    <t>Поставщик 3</t>
  </si>
  <si>
    <t>Расчёт цен произведён согласно коммерческим предложениям  с учётом доставки по адресу:
г. Санкт- Петербург, 1-я Красноармейская, д. 1.</t>
  </si>
  <si>
    <t>Расчет цен произведен согласно коммерческих предложений с учетом всех необходимых затрат в соответствии с требованиями технического задания</t>
  </si>
  <si>
    <r>
      <t xml:space="preserve">Обоснование начальной (максимальной) цены </t>
    </r>
    <r>
      <rPr>
        <b/>
        <sz val="12"/>
        <rFont val="Times New Roman"/>
        <family val="1"/>
        <charset val="204"/>
      </rPr>
      <t>договора</t>
    </r>
  </si>
  <si>
    <t>ОКПД2</t>
  </si>
  <si>
    <t>НПЗ</t>
  </si>
  <si>
    <t>Цена</t>
  </si>
  <si>
    <t>Подготовлено                                           Э.В. Золотарева</t>
  </si>
  <si>
    <t>Начальная (максимальная) цена контракта сформирована из минимального значения на момент проведения исследования, устанавливается в размере</t>
  </si>
  <si>
    <t>Перчатки с покрытием, размер 9</t>
  </si>
  <si>
    <t>Полумаска фильтрующая FFP2</t>
  </si>
  <si>
    <t>14.12.30.150</t>
  </si>
  <si>
    <t>32.99.11.120</t>
  </si>
  <si>
    <t>пара</t>
  </si>
  <si>
    <t>шт</t>
  </si>
  <si>
    <r>
      <t xml:space="preserve">по определению Исполнителя на поставку </t>
    </r>
    <r>
      <rPr>
        <b/>
        <sz val="12"/>
        <rFont val="Times New Roman"/>
        <family val="1"/>
        <charset val="204"/>
      </rPr>
      <t xml:space="preserve">средств индивидуальной защиты (СИЗ) </t>
    </r>
    <r>
      <rPr>
        <sz val="12"/>
        <rFont val="Times New Roman"/>
        <family val="1"/>
        <charset val="204"/>
      </rPr>
      <t>по методу сопоставимых рыночных цен</t>
    </r>
  </si>
  <si>
    <t xml:space="preserve">Фильтры к изолирующей полумаске
</t>
  </si>
  <si>
    <t>1. Счет № КмВ00030833 от 15.06.2026   (вх.4.2.2-1/484 от 15.06.2026)</t>
  </si>
  <si>
    <t>2. Счет б/н от 16.06.2026    (вх.4.2.2-1/485 от 16.06.2026)</t>
  </si>
  <si>
    <t>3. Счет б/н от 16.06.2026   (вх.4.2.2-1/486  от 16.06.2026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</si>
</sst>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\ _₽"/>
    <numFmt numFmtId="166" formatCode="#,##0.00\ &quot;₽&quot;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indexed="64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/>
    <xf numFmtId="164" fontId="0" fillId="0" borderId="0" xfId="0" applyNumberFormat="1" applyBorder="1"/>
    <xf numFmtId="0" fontId="3" fillId="0" borderId="0" xfId="0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0" fillId="0" borderId="0" xfId="0" applyNumberFormat="1" applyBorder="1"/>
    <xf numFmtId="165" fontId="5" fillId="2" borderId="1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6" fillId="0" borderId="10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5" fontId="5" fillId="2" borderId="15" xfId="1" applyNumberFormat="1" applyFont="1" applyFill="1" applyBorder="1" applyAlignment="1">
      <alignment horizontal="center" vertical="center"/>
    </xf>
    <xf numFmtId="164" fontId="4" fillId="0" borderId="12" xfId="1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166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5" fillId="2" borderId="12" xfId="1" applyNumberFormat="1" applyFont="1" applyFill="1" applyBorder="1" applyAlignment="1">
      <alignment horizontal="center" vertical="center" wrapText="1"/>
    </xf>
    <xf numFmtId="165" fontId="5" fillId="2" borderId="10" xfId="1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2 5" xfId="3"/>
    <cellStyle name="Обычный 2 5 2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topLeftCell="A14" zoomScaleNormal="100" zoomScaleSheetLayoutView="100" workbookViewId="0">
      <selection activeCell="A21" sqref="A21:L21"/>
    </sheetView>
  </sheetViews>
  <sheetFormatPr defaultRowHeight="15" x14ac:dyDescent="0.25"/>
  <cols>
    <col min="1" max="1" width="4.140625" customWidth="1"/>
    <col min="2" max="2" width="38.5703125" customWidth="1"/>
    <col min="3" max="3" width="18.5703125" customWidth="1"/>
    <col min="4" max="4" width="16.7109375" customWidth="1"/>
    <col min="6" max="6" width="15" customWidth="1"/>
    <col min="7" max="7" width="16.140625" customWidth="1"/>
    <col min="8" max="8" width="16.28515625" customWidth="1"/>
    <col min="9" max="9" width="16.140625" customWidth="1"/>
    <col min="10" max="11" width="18.7109375" customWidth="1"/>
    <col min="12" max="12" width="18.7109375" hidden="1" customWidth="1"/>
    <col min="13" max="13" width="24.140625" customWidth="1"/>
    <col min="14" max="14" width="16.42578125" customWidth="1"/>
    <col min="15" max="15" width="10.5703125" bestFit="1" customWidth="1"/>
    <col min="16" max="16" width="13.85546875" customWidth="1"/>
    <col min="17" max="17" width="9.140625" customWidth="1"/>
  </cols>
  <sheetData>
    <row r="1" spans="1:17" ht="15.75" x14ac:dyDescent="0.25">
      <c r="A1" s="1"/>
      <c r="B1" s="1"/>
      <c r="C1" s="1"/>
      <c r="D1" s="1"/>
      <c r="E1" s="1"/>
      <c r="F1" s="1"/>
      <c r="G1" s="1"/>
      <c r="H1" s="62"/>
      <c r="I1" s="63"/>
      <c r="J1" s="63"/>
      <c r="K1" s="63"/>
      <c r="L1" s="63"/>
    </row>
    <row r="2" spans="1:17" ht="12" customHeight="1" x14ac:dyDescent="0.25">
      <c r="A2" s="1"/>
      <c r="B2" s="1"/>
      <c r="C2" s="1"/>
      <c r="D2" s="1"/>
      <c r="E2" s="1"/>
      <c r="F2" s="1"/>
      <c r="G2" s="1"/>
      <c r="H2" s="63"/>
      <c r="I2" s="63"/>
      <c r="J2" s="63"/>
      <c r="K2" s="63"/>
      <c r="L2" s="63"/>
    </row>
    <row r="3" spans="1:17" ht="15.75" hidden="1" x14ac:dyDescent="0.25">
      <c r="A3" s="1"/>
      <c r="B3" s="1"/>
      <c r="C3" s="1"/>
      <c r="D3" s="1"/>
      <c r="E3" s="1"/>
      <c r="F3" s="1"/>
      <c r="G3" s="1"/>
      <c r="H3" s="63"/>
      <c r="I3" s="63"/>
      <c r="J3" s="63"/>
      <c r="K3" s="63"/>
      <c r="L3" s="63"/>
    </row>
    <row r="4" spans="1:17" ht="39" hidden="1" customHeight="1" x14ac:dyDescent="0.25">
      <c r="A4" s="1"/>
      <c r="B4" s="1"/>
      <c r="C4" s="1"/>
      <c r="D4" s="1"/>
      <c r="E4" s="1"/>
      <c r="F4" s="1"/>
      <c r="G4" s="1"/>
      <c r="H4" s="63"/>
      <c r="I4" s="63"/>
      <c r="J4" s="63"/>
      <c r="K4" s="63"/>
      <c r="L4" s="63"/>
    </row>
    <row r="5" spans="1:17" ht="15.75" x14ac:dyDescent="0.25">
      <c r="A5" s="79" t="s">
        <v>13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7" ht="15.75" x14ac:dyDescent="0.25">
      <c r="A6" s="5"/>
      <c r="B6" s="5"/>
      <c r="C6" s="13"/>
      <c r="D6" s="7"/>
      <c r="E6" s="5"/>
      <c r="F6" s="5"/>
      <c r="G6" s="5"/>
      <c r="H6" s="5"/>
      <c r="I6" s="5"/>
      <c r="J6" s="5"/>
      <c r="K6" s="5"/>
      <c r="L6" s="5"/>
    </row>
    <row r="7" spans="1:17" ht="15.75" customHeight="1" x14ac:dyDescent="0.25">
      <c r="A7" s="64" t="s">
        <v>25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7" ht="15.75" customHeight="1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</row>
    <row r="9" spans="1:17" ht="15.75" customHeight="1" x14ac:dyDescent="0.25">
      <c r="A9" s="6"/>
      <c r="B9" s="6"/>
      <c r="C9" s="12"/>
      <c r="D9" s="10"/>
      <c r="E9" s="6"/>
      <c r="F9" s="6"/>
      <c r="G9" s="6"/>
      <c r="H9" s="6"/>
      <c r="I9" s="6"/>
      <c r="J9" s="6"/>
      <c r="K9" s="45"/>
      <c r="L9" s="6"/>
    </row>
    <row r="10" spans="1:17" ht="15.75" customHeight="1" x14ac:dyDescent="0.25">
      <c r="A10" s="48" t="s">
        <v>0</v>
      </c>
      <c r="B10" s="49" t="s">
        <v>1</v>
      </c>
      <c r="C10" s="48" t="s">
        <v>15</v>
      </c>
      <c r="D10" s="46" t="s">
        <v>14</v>
      </c>
      <c r="E10" s="54" t="s">
        <v>2</v>
      </c>
      <c r="F10" s="48" t="s">
        <v>3</v>
      </c>
      <c r="G10" s="48" t="s">
        <v>4</v>
      </c>
      <c r="H10" s="48"/>
      <c r="I10" s="48"/>
      <c r="J10" s="80" t="s">
        <v>5</v>
      </c>
      <c r="K10" s="81" t="s">
        <v>6</v>
      </c>
      <c r="L10" s="83" t="s">
        <v>7</v>
      </c>
      <c r="M10" s="8"/>
      <c r="N10" s="8"/>
      <c r="O10" s="8"/>
    </row>
    <row r="11" spans="1:17" ht="15.75" x14ac:dyDescent="0.25">
      <c r="A11" s="49"/>
      <c r="B11" s="53"/>
      <c r="C11" s="49"/>
      <c r="D11" s="47"/>
      <c r="E11" s="55"/>
      <c r="F11" s="49"/>
      <c r="G11" s="20" t="s">
        <v>8</v>
      </c>
      <c r="H11" s="20" t="s">
        <v>9</v>
      </c>
      <c r="I11" s="20" t="s">
        <v>10</v>
      </c>
      <c r="J11" s="81"/>
      <c r="K11" s="82"/>
      <c r="L11" s="83"/>
      <c r="M11" s="8"/>
      <c r="N11" s="8"/>
      <c r="O11" s="8"/>
    </row>
    <row r="12" spans="1:17" ht="91.5" customHeight="1" x14ac:dyDescent="0.25">
      <c r="A12" s="21">
        <v>1</v>
      </c>
      <c r="B12" s="40" t="s">
        <v>19</v>
      </c>
      <c r="C12" s="35"/>
      <c r="D12" s="42" t="s">
        <v>21</v>
      </c>
      <c r="E12" s="43">
        <v>10</v>
      </c>
      <c r="F12" s="36" t="s">
        <v>23</v>
      </c>
      <c r="G12" s="37">
        <v>123.22</v>
      </c>
      <c r="H12" s="34">
        <f>141.7</f>
        <v>141.69999999999999</v>
      </c>
      <c r="I12" s="34">
        <v>135.54</v>
      </c>
      <c r="J12" s="22">
        <f t="shared" ref="J12:J14" si="0">ROUND((G12+H12+I12)/3,2)</f>
        <v>133.49</v>
      </c>
      <c r="K12" s="15">
        <f>STDEVA(G12:I12)/J12*100</f>
        <v>7.0488841313776209</v>
      </c>
      <c r="L12" s="23">
        <f>ROUND(J12*E12,2)</f>
        <v>1334.9</v>
      </c>
      <c r="M12" s="14"/>
      <c r="N12" s="8"/>
      <c r="O12" s="8"/>
      <c r="P12" s="16"/>
      <c r="Q12" s="16"/>
    </row>
    <row r="13" spans="1:17" ht="91.5" customHeight="1" x14ac:dyDescent="0.25">
      <c r="A13" s="38">
        <v>2</v>
      </c>
      <c r="B13" s="40" t="s">
        <v>20</v>
      </c>
      <c r="C13" s="35"/>
      <c r="D13" s="42" t="s">
        <v>22</v>
      </c>
      <c r="E13" s="43">
        <v>10</v>
      </c>
      <c r="F13" s="36" t="s">
        <v>24</v>
      </c>
      <c r="G13" s="37">
        <v>108.58</v>
      </c>
      <c r="H13" s="34">
        <v>124.87</v>
      </c>
      <c r="I13" s="34">
        <v>119.44</v>
      </c>
      <c r="J13" s="22">
        <f t="shared" si="0"/>
        <v>117.63</v>
      </c>
      <c r="K13" s="15">
        <f t="shared" ref="K13:K14" si="1">STDEVA(G13:I13)/J13*100</f>
        <v>7.0513151473859335</v>
      </c>
      <c r="L13" s="39"/>
      <c r="M13" s="14"/>
      <c r="N13" s="8"/>
      <c r="O13" s="8"/>
      <c r="P13" s="16"/>
      <c r="Q13" s="16"/>
    </row>
    <row r="14" spans="1:17" ht="91.5" customHeight="1" x14ac:dyDescent="0.25">
      <c r="A14" s="38">
        <v>3</v>
      </c>
      <c r="B14" s="41" t="s">
        <v>26</v>
      </c>
      <c r="C14" s="35"/>
      <c r="D14" s="42" t="s">
        <v>22</v>
      </c>
      <c r="E14" s="43">
        <v>8</v>
      </c>
      <c r="F14" s="43" t="s">
        <v>24</v>
      </c>
      <c r="G14" s="37">
        <v>1461.56</v>
      </c>
      <c r="H14" s="34">
        <v>1680.79</v>
      </c>
      <c r="I14" s="34">
        <v>1607.72</v>
      </c>
      <c r="J14" s="22">
        <f t="shared" si="0"/>
        <v>1583.36</v>
      </c>
      <c r="K14" s="15">
        <f t="shared" si="1"/>
        <v>7.050018924016527</v>
      </c>
      <c r="L14" s="39"/>
      <c r="M14" s="14"/>
      <c r="N14" s="8"/>
      <c r="O14" s="8"/>
      <c r="P14" s="16"/>
      <c r="Q14" s="16"/>
    </row>
    <row r="15" spans="1:17" ht="24.75" customHeight="1" x14ac:dyDescent="0.25">
      <c r="A15" s="56"/>
      <c r="B15" s="57"/>
      <c r="C15" s="57"/>
      <c r="D15" s="57"/>
      <c r="E15" s="57"/>
      <c r="F15" s="54"/>
      <c r="G15" s="37">
        <f>SUM(E12*G12+E13*G13+E14*G14)</f>
        <v>14010.48</v>
      </c>
      <c r="H15" s="37">
        <f>SUM(E12*H12+E13*H13+E14*H14)</f>
        <v>16112.02</v>
      </c>
      <c r="I15" s="37">
        <f>SUM(E12*I12+E13*I13+E14*I14)</f>
        <v>15411.560000000001</v>
      </c>
      <c r="J15" s="58"/>
      <c r="K15" s="59"/>
      <c r="L15" s="39"/>
      <c r="M15" s="14"/>
      <c r="N15" s="8"/>
      <c r="O15" s="8"/>
      <c r="P15" s="16"/>
      <c r="Q15" s="16"/>
    </row>
    <row r="16" spans="1:17" ht="15.75" x14ac:dyDescent="0.25">
      <c r="A16" s="48" t="s">
        <v>12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24">
        <f>SUM(L12:L12)</f>
        <v>1334.9</v>
      </c>
      <c r="M16" s="9"/>
      <c r="N16" s="8"/>
      <c r="O16" s="8"/>
    </row>
    <row r="17" spans="1:15" ht="15.75" x14ac:dyDescent="0.25">
      <c r="A17" s="25"/>
      <c r="B17" s="26"/>
      <c r="C17" s="26"/>
      <c r="D17" s="26"/>
      <c r="E17" s="26"/>
      <c r="F17" s="26"/>
      <c r="G17" s="26"/>
      <c r="H17" s="44"/>
      <c r="I17" s="44"/>
      <c r="J17" s="26"/>
      <c r="K17" s="26"/>
      <c r="L17" s="26"/>
      <c r="N17" s="8"/>
      <c r="O17" s="8"/>
    </row>
    <row r="18" spans="1:15" ht="15.75" x14ac:dyDescent="0.25">
      <c r="A18" s="27" t="s">
        <v>27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N18" s="8"/>
      <c r="O18" s="8"/>
    </row>
    <row r="19" spans="1:15" ht="15" customHeight="1" x14ac:dyDescent="0.25">
      <c r="A19" s="27" t="s">
        <v>28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5" ht="15.75" x14ac:dyDescent="0.25">
      <c r="A20" s="27" t="s">
        <v>29</v>
      </c>
      <c r="B20" s="26"/>
      <c r="C20" s="28"/>
      <c r="D20" s="29"/>
      <c r="E20" s="29"/>
      <c r="F20" s="29"/>
      <c r="G20" s="29"/>
      <c r="H20" s="29"/>
      <c r="I20" s="29"/>
      <c r="J20" s="29"/>
      <c r="K20" s="29"/>
      <c r="L20" s="29"/>
    </row>
    <row r="21" spans="1:15" ht="45" customHeight="1" x14ac:dyDescent="0.25">
      <c r="A21" s="67" t="s">
        <v>11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1:15" ht="15.75" x14ac:dyDescent="0.25">
      <c r="A22" s="27"/>
      <c r="B22" s="27"/>
      <c r="C22" s="27"/>
      <c r="D22" s="27"/>
      <c r="E22" s="27"/>
      <c r="F22" s="27"/>
      <c r="G22" s="27"/>
      <c r="H22" s="27"/>
      <c r="I22" s="28"/>
      <c r="J22" s="28"/>
      <c r="K22" s="28"/>
      <c r="L22" s="28"/>
    </row>
    <row r="23" spans="1:15" ht="15.75" x14ac:dyDescent="0.25">
      <c r="A23" s="28"/>
      <c r="B23" s="68"/>
      <c r="C23" s="68"/>
      <c r="D23" s="68"/>
      <c r="E23" s="68"/>
      <c r="F23" s="30" t="s">
        <v>16</v>
      </c>
      <c r="G23" s="31"/>
      <c r="H23" s="31"/>
      <c r="I23" s="25"/>
      <c r="J23" s="32"/>
      <c r="K23" s="32"/>
      <c r="L23" s="32"/>
    </row>
    <row r="24" spans="1:15" ht="15.75" customHeight="1" x14ac:dyDescent="0.25">
      <c r="A24" s="69"/>
      <c r="B24" s="70" t="s">
        <v>18</v>
      </c>
      <c r="C24" s="71"/>
      <c r="D24" s="71"/>
      <c r="E24" s="55"/>
      <c r="F24" s="50">
        <f>SUMPRODUCT(G12:G14,E12:E14)</f>
        <v>14010.48</v>
      </c>
      <c r="G24" s="31"/>
      <c r="H24" s="31"/>
      <c r="I24" s="25"/>
      <c r="J24" s="33"/>
      <c r="K24" s="33"/>
      <c r="L24" s="33"/>
    </row>
    <row r="25" spans="1:15" ht="15.75" x14ac:dyDescent="0.25">
      <c r="A25" s="69"/>
      <c r="B25" s="72"/>
      <c r="C25" s="73"/>
      <c r="D25" s="73"/>
      <c r="E25" s="74"/>
      <c r="F25" s="51"/>
      <c r="G25" s="31"/>
      <c r="H25" s="31"/>
      <c r="I25" s="25"/>
      <c r="J25" s="33"/>
      <c r="K25" s="33"/>
      <c r="L25" s="33"/>
    </row>
    <row r="26" spans="1:15" ht="15.75" x14ac:dyDescent="0.25">
      <c r="A26" s="69"/>
      <c r="B26" s="72"/>
      <c r="C26" s="73"/>
      <c r="D26" s="73"/>
      <c r="E26" s="74"/>
      <c r="F26" s="51"/>
      <c r="G26" s="31"/>
      <c r="H26" s="31"/>
      <c r="I26" s="25"/>
      <c r="J26" s="33"/>
      <c r="K26" s="33"/>
      <c r="L26" s="33"/>
    </row>
    <row r="27" spans="1:15" ht="40.5" customHeight="1" x14ac:dyDescent="0.25">
      <c r="A27" s="69"/>
      <c r="B27" s="75"/>
      <c r="C27" s="76"/>
      <c r="D27" s="76"/>
      <c r="E27" s="77"/>
      <c r="F27" s="52"/>
      <c r="G27" s="31"/>
      <c r="H27" s="31"/>
      <c r="I27" s="25"/>
      <c r="J27" s="33"/>
      <c r="K27" s="33"/>
      <c r="L27" s="33"/>
    </row>
    <row r="28" spans="1:15" ht="15.75" x14ac:dyDescent="0.25">
      <c r="A28" s="2"/>
      <c r="B28" s="78"/>
      <c r="C28" s="78"/>
      <c r="D28" s="78"/>
      <c r="E28" s="78"/>
      <c r="F28" s="3"/>
      <c r="G28" s="78"/>
      <c r="H28" s="78"/>
      <c r="I28" s="3"/>
      <c r="J28" s="4"/>
      <c r="K28" s="4"/>
      <c r="L28" s="4"/>
    </row>
    <row r="29" spans="1:15" ht="15.75" x14ac:dyDescent="0.25">
      <c r="B29" s="11"/>
      <c r="C29" s="11"/>
      <c r="D29" s="11"/>
      <c r="E29" s="11"/>
      <c r="F29" s="11"/>
    </row>
    <row r="30" spans="1:15" ht="26.25" customHeight="1" x14ac:dyDescent="0.25">
      <c r="B30" s="60" t="s">
        <v>17</v>
      </c>
      <c r="C30" s="60"/>
      <c r="D30" s="60"/>
      <c r="E30" s="61"/>
      <c r="F30" s="61"/>
      <c r="G30" s="61"/>
      <c r="H30" s="61"/>
      <c r="I30" s="61"/>
      <c r="J30" s="61"/>
      <c r="K30" s="61"/>
      <c r="L30" s="61"/>
    </row>
    <row r="32" spans="1:15" ht="15.75" x14ac:dyDescent="0.25">
      <c r="B32" s="18"/>
      <c r="C32" s="18"/>
      <c r="D32" s="18"/>
      <c r="E32" s="19"/>
      <c r="F32" s="19"/>
      <c r="G32" s="19"/>
      <c r="H32" s="19"/>
      <c r="I32" s="19"/>
      <c r="J32" s="19"/>
      <c r="K32" s="19"/>
      <c r="L32" s="17"/>
    </row>
  </sheetData>
  <mergeCells count="24">
    <mergeCell ref="J15:K15"/>
    <mergeCell ref="B30:L30"/>
    <mergeCell ref="H1:L4"/>
    <mergeCell ref="A7:L8"/>
    <mergeCell ref="A21:L21"/>
    <mergeCell ref="B23:E23"/>
    <mergeCell ref="A24:A27"/>
    <mergeCell ref="B24:E27"/>
    <mergeCell ref="A16:K16"/>
    <mergeCell ref="B28:E28"/>
    <mergeCell ref="G28:H28"/>
    <mergeCell ref="A5:L5"/>
    <mergeCell ref="J10:J11"/>
    <mergeCell ref="K10:K11"/>
    <mergeCell ref="L10:L11"/>
    <mergeCell ref="G10:I10"/>
    <mergeCell ref="D10:D11"/>
    <mergeCell ref="C10:C11"/>
    <mergeCell ref="A10:A11"/>
    <mergeCell ref="F24:F27"/>
    <mergeCell ref="B10:B11"/>
    <mergeCell ref="E10:E11"/>
    <mergeCell ref="F10:F11"/>
    <mergeCell ref="A15:F15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6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Каппелли Виталий</dc:creator>
  <cp:lastModifiedBy>Золотова Александра Николаевна</cp:lastModifiedBy>
  <cp:lastPrinted>2026-06-16T06:40:56Z</cp:lastPrinted>
  <dcterms:created xsi:type="dcterms:W3CDTF">2014-10-03T10:48:43Z</dcterms:created>
  <dcterms:modified xsi:type="dcterms:W3CDTF">2026-06-29T11:53:58Z</dcterms:modified>
</cp:coreProperties>
</file>