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480" yWindow="75" windowWidth="11325" windowHeight="8850"/>
  </bookViews>
  <sheets>
    <sheet name="Расчет НМЦК" sheetId="1" r:id="rId1"/>
  </sheets>
  <definedNames>
    <definedName name="_xlnm._FilterDatabase" localSheetId="0" hidden="1">'Расчет НМЦК'!$B$14:$B$14</definedName>
  </definedNames>
  <calcPr calcId="145621"/>
</workbook>
</file>

<file path=xl/calcChain.xml><?xml version="1.0" encoding="utf-8"?>
<calcChain xmlns="http://schemas.openxmlformats.org/spreadsheetml/2006/main">
  <c r="L12" i="1" l="1"/>
  <c r="L13" i="1"/>
  <c r="L14" i="1"/>
  <c r="L11" i="1"/>
  <c r="I12" i="1" l="1"/>
  <c r="I13" i="1"/>
  <c r="I14" i="1"/>
  <c r="I11" i="1"/>
  <c r="O12" i="1"/>
  <c r="N12" i="1"/>
  <c r="M12" i="1"/>
  <c r="F12" i="1"/>
  <c r="O11" i="1"/>
  <c r="N11" i="1"/>
  <c r="M11" i="1"/>
  <c r="F11" i="1"/>
  <c r="R11" i="1" s="1"/>
  <c r="S11" i="1" s="1"/>
  <c r="O13" i="1"/>
  <c r="N13" i="1"/>
  <c r="M13" i="1"/>
  <c r="F13" i="1"/>
  <c r="R12" i="1" l="1"/>
  <c r="S12" i="1" s="1"/>
  <c r="R13" i="1"/>
  <c r="S13" i="1" s="1"/>
  <c r="M14" i="1"/>
  <c r="N14" i="1"/>
  <c r="O14" i="1"/>
  <c r="F14" i="1" l="1"/>
  <c r="R14" i="1" s="1"/>
  <c r="S14" i="1" s="1"/>
  <c r="S15" i="1" s="1"/>
</calcChain>
</file>

<file path=xl/sharedStrings.xml><?xml version="1.0" encoding="utf-8"?>
<sst xmlns="http://schemas.openxmlformats.org/spreadsheetml/2006/main" count="35" uniqueCount="26">
  <si>
    <t>Индекс</t>
  </si>
  <si>
    <t>Объем закупки</t>
  </si>
  <si>
    <t>№ п/п</t>
  </si>
  <si>
    <t xml:space="preserve">Единица измерения </t>
  </si>
  <si>
    <t>Цена за ед. изм.</t>
  </si>
  <si>
    <t>Цена, скорректированная на индекс</t>
  </si>
  <si>
    <t>Коэффициент вариации (%) (не более 33 %)</t>
  </si>
  <si>
    <t>Полученные коммерческие предложения</t>
  </si>
  <si>
    <t>Цена руб.</t>
  </si>
  <si>
    <t>Кол-во</t>
  </si>
  <si>
    <t>Обоснование начальной (максимальной) цены контракта (государственного контракта)</t>
  </si>
  <si>
    <t>Среднее квадратичное отклонение</t>
  </si>
  <si>
    <t>Количе ство ценовой информации</t>
  </si>
  <si>
    <t>Расчетная Н(М)ЦК</t>
  </si>
  <si>
    <t xml:space="preserve">Коммерческое предложение  № 1   
                                         </t>
  </si>
  <si>
    <t xml:space="preserve">Коммерческое предложение № 2                            </t>
  </si>
  <si>
    <t xml:space="preserve">Коммерческое предложение № 3                                        </t>
  </si>
  <si>
    <t>Обоснование начальной (максимальной) цены контракта проведено методом сопоставимых рыночных цен (анализа рынка) в соответствии со статьей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нужд», Приказом Минэкономразвития России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</t>
  </si>
  <si>
    <t>Итого:</t>
  </si>
  <si>
    <t>Оказание услуг по поверке теплосчетчика по адресу г. Валуйки ул. Гагарина, д.24а:
- теплосчетчик ЭСКО-Т (в составе: БВИ, ПРЭ-50) – 1 шт;
- комплект КТПТР-05, 100П – 2 шт;
- манометр – 2 шт.</t>
  </si>
  <si>
    <t>Оказание услуг по поверке теплосчетчика по адресу г. Старый Оскол, мкр. Надежды д.2:
- теплосчетчик многоканальный ТС-11 (в составе: блок вычислительный ТВ-11, блок измерительный БИ-1-32-А, блок измерительный БИ-1-32-А, КТСП-Н) – 1 шт;
- манометр – 5 шт.</t>
  </si>
  <si>
    <t>Оказание услуг по поверке теплосчетчика по адресу п. Ракитное, пер. Пролетарский, д.2:
- вычислитель количества теплоты ВКТ-7, ВКТ-7.02 – 2 шт.
- комплект КТПТР-05, 100П – 4 шт;
- термопреобразователь сопротивления ВЗЛЕТ ТПС – 2 шт;
- преобразователь расхода электро-магнитный ПРЭМ, ПРЭМ-32 – 2 шт;
- преобразователь расхода электро-магнитный ПРЭМ-2, ПРЭМ-2-32 – 2 шт;
- манометр – 9 шт.</t>
  </si>
  <si>
    <t>Оказание услуг по поверке теплосчетчика по адресу г. Строитель, пер. Советский, д.6:
- тепловычислитель ВЗЛЕТ-ТСРВ, исп. ТСРВ-034  – 1 шт;
- расходомер-счетчик электромагнитный ВЗЛЕТ ЭР, исп. ЭРСВ-440ЛВ, Ду 32мм –1 шт;
- термопреобразователи сопротивления Взлет ТПС – 2 шт;
- манометр – 3 шт.</t>
  </si>
  <si>
    <t>усл.ед.</t>
  </si>
  <si>
    <t>Наименование услуг</t>
  </si>
  <si>
    <t>Оказание услуг по организации периодической поверки приборов коммерческого учета тепловой энергии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</si>
</sst>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\-#,##0.00\ "/>
  </numFmts>
  <fonts count="7" x14ac:knownFonts="1">
    <font>
      <sz val="10"/>
      <name val="Arial Cyr"/>
      <charset val="204"/>
    </font>
    <font>
      <sz val="8"/>
      <name val="Arial Cyr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Arial Cyr"/>
      <charset val="204"/>
    </font>
    <font>
      <b/>
      <sz val="12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/>
    <xf numFmtId="0" fontId="0" fillId="0" borderId="0" xfId="0" applyAlignment="1">
      <alignment wrapText="1"/>
    </xf>
    <xf numFmtId="0" fontId="0" fillId="0" borderId="0" xfId="0" applyAlignment="1">
      <alignment horizontal="center" vertical="top"/>
    </xf>
    <xf numFmtId="0" fontId="0" fillId="0" borderId="0" xfId="0" applyBorder="1" applyAlignment="1">
      <alignment horizontal="center" vertical="top"/>
    </xf>
    <xf numFmtId="164" fontId="2" fillId="0" borderId="0" xfId="0" applyNumberFormat="1" applyFont="1" applyFill="1" applyBorder="1" applyAlignment="1" applyProtection="1">
      <alignment horizontal="center"/>
      <protection locked="0"/>
    </xf>
    <xf numFmtId="164" fontId="3" fillId="0" borderId="0" xfId="0" applyNumberFormat="1" applyFont="1" applyFill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shrinkToFit="1"/>
      <protection locked="0"/>
    </xf>
    <xf numFmtId="4" fontId="3" fillId="0" borderId="1" xfId="0" applyNumberFormat="1" applyFont="1" applyFill="1" applyBorder="1" applyAlignment="1" applyProtection="1">
      <alignment horizontal="center" vertical="center" shrinkToFit="1"/>
      <protection hidden="1"/>
    </xf>
    <xf numFmtId="4" fontId="3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1" xfId="0" applyFont="1" applyBorder="1" applyAlignment="1" applyProtection="1">
      <alignment horizontal="center" vertical="center" shrinkToFit="1"/>
      <protection hidden="1"/>
    </xf>
    <xf numFmtId="2" fontId="3" fillId="0" borderId="1" xfId="0" applyNumberFormat="1" applyFont="1" applyFill="1" applyBorder="1" applyAlignment="1" applyProtection="1">
      <alignment horizontal="center" vertical="center" shrinkToFit="1"/>
      <protection hidden="1"/>
    </xf>
    <xf numFmtId="2" fontId="3" fillId="0" borderId="1" xfId="0" applyNumberFormat="1" applyFont="1" applyBorder="1" applyAlignment="1" applyProtection="1">
      <alignment horizontal="center" vertical="center" shrinkToFit="1"/>
      <protection hidden="1"/>
    </xf>
    <xf numFmtId="0" fontId="3" fillId="0" borderId="1" xfId="0" applyFont="1" applyBorder="1" applyAlignment="1" applyProtection="1">
      <alignment horizontal="center" vertical="center" shrinkToFit="1"/>
      <protection locked="0"/>
    </xf>
    <xf numFmtId="0" fontId="4" fillId="0" borderId="0" xfId="0" applyFont="1"/>
    <xf numFmtId="0" fontId="4" fillId="0" borderId="0" xfId="0" applyFont="1" applyAlignment="1">
      <alignment wrapText="1"/>
    </xf>
    <xf numFmtId="0" fontId="2" fillId="0" borderId="0" xfId="0" applyFont="1" applyAlignment="1">
      <alignment horizontal="left" vertical="center"/>
    </xf>
    <xf numFmtId="4" fontId="2" fillId="2" borderId="1" xfId="0" applyNumberFormat="1" applyFont="1" applyFill="1" applyBorder="1" applyAlignment="1" applyProtection="1">
      <alignment horizontal="center" vertical="center" shrinkToFit="1"/>
      <protection hidden="1"/>
    </xf>
    <xf numFmtId="4" fontId="4" fillId="0" borderId="0" xfId="0" applyNumberFormat="1" applyFont="1"/>
    <xf numFmtId="0" fontId="6" fillId="0" borderId="1" xfId="0" applyFont="1" applyBorder="1" applyAlignment="1">
      <alignment horizontal="center" vertical="center" wrapText="1"/>
    </xf>
    <xf numFmtId="164" fontId="2" fillId="3" borderId="0" xfId="0" applyNumberFormat="1" applyFont="1" applyFill="1" applyBorder="1" applyAlignment="1" applyProtection="1">
      <alignment horizontal="center" vertical="center" wrapText="1"/>
      <protection locked="0"/>
    </xf>
    <xf numFmtId="164" fontId="3" fillId="3" borderId="0" xfId="0" applyNumberFormat="1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 applyProtection="1">
      <alignment horizontal="left" vertical="center" wrapText="1"/>
      <protection locked="0"/>
    </xf>
    <xf numFmtId="0" fontId="2" fillId="2" borderId="2" xfId="0" applyFont="1" applyFill="1" applyBorder="1" applyAlignment="1" applyProtection="1">
      <alignment horizontal="left" vertical="center" wrapText="1"/>
      <protection locked="0"/>
    </xf>
    <xf numFmtId="0" fontId="2" fillId="2" borderId="12" xfId="0" applyFont="1" applyFill="1" applyBorder="1" applyAlignment="1" applyProtection="1">
      <alignment horizontal="left" vertical="center" wrapText="1"/>
      <protection locked="0"/>
    </xf>
    <xf numFmtId="0" fontId="2" fillId="2" borderId="8" xfId="0" applyFont="1" applyFill="1" applyBorder="1" applyAlignment="1" applyProtection="1">
      <alignment horizontal="left" vertical="center" wrapText="1"/>
      <protection locked="0"/>
    </xf>
    <xf numFmtId="164" fontId="3" fillId="0" borderId="7" xfId="0" applyNumberFormat="1" applyFont="1" applyFill="1" applyBorder="1" applyAlignment="1" applyProtection="1">
      <alignment horizontal="center" vertical="center" shrinkToFit="1"/>
    </xf>
    <xf numFmtId="0" fontId="3" fillId="0" borderId="12" xfId="0" applyFont="1" applyBorder="1"/>
    <xf numFmtId="0" fontId="3" fillId="0" borderId="8" xfId="0" applyFont="1" applyBorder="1"/>
    <xf numFmtId="0" fontId="3" fillId="0" borderId="9" xfId="0" applyFont="1" applyFill="1" applyBorder="1" applyAlignment="1" applyProtection="1">
      <alignment horizontal="center" vertical="center" wrapText="1"/>
      <protection hidden="1"/>
    </xf>
    <xf numFmtId="0" fontId="3" fillId="0" borderId="11" xfId="0" applyFont="1" applyFill="1" applyBorder="1" applyAlignment="1" applyProtection="1">
      <alignment horizontal="center" vertical="center" wrapText="1"/>
      <protection hidden="1"/>
    </xf>
    <xf numFmtId="0" fontId="3" fillId="0" borderId="0" xfId="0" applyFont="1" applyBorder="1" applyAlignment="1" applyProtection="1">
      <alignment horizontal="right"/>
      <protection hidden="1"/>
    </xf>
    <xf numFmtId="0" fontId="5" fillId="0" borderId="13" xfId="0" applyFont="1" applyBorder="1" applyAlignment="1" applyProtection="1">
      <alignment horizontal="center" vertical="center" wrapText="1"/>
      <protection hidden="1"/>
    </xf>
    <xf numFmtId="0" fontId="5" fillId="0" borderId="3" xfId="0" applyFont="1" applyBorder="1" applyAlignment="1" applyProtection="1">
      <alignment horizontal="center" vertical="center" wrapText="1"/>
      <protection hidden="1"/>
    </xf>
    <xf numFmtId="0" fontId="5" fillId="0" borderId="4" xfId="0" applyFont="1" applyBorder="1" applyAlignment="1" applyProtection="1">
      <alignment horizontal="center" vertical="center" wrapText="1"/>
      <protection hidden="1"/>
    </xf>
    <xf numFmtId="0" fontId="5" fillId="0" borderId="5" xfId="0" applyFont="1" applyBorder="1" applyAlignment="1" applyProtection="1">
      <alignment horizontal="center" vertical="center" wrapText="1"/>
      <protection hidden="1"/>
    </xf>
    <xf numFmtId="0" fontId="5" fillId="0" borderId="2" xfId="0" applyFont="1" applyBorder="1" applyAlignment="1" applyProtection="1">
      <alignment horizontal="center" vertical="center" wrapText="1"/>
      <protection hidden="1"/>
    </xf>
    <xf numFmtId="0" fontId="5" fillId="0" borderId="6" xfId="0" applyFont="1" applyBorder="1" applyAlignment="1" applyProtection="1">
      <alignment horizontal="center" vertical="center" wrapText="1"/>
      <protection hidden="1"/>
    </xf>
    <xf numFmtId="0" fontId="2" fillId="0" borderId="0" xfId="0" applyFont="1" applyBorder="1" applyAlignment="1" applyProtection="1">
      <alignment horizontal="center"/>
      <protection hidden="1"/>
    </xf>
    <xf numFmtId="0" fontId="3" fillId="0" borderId="9" xfId="0" applyFont="1" applyBorder="1" applyAlignment="1" applyProtection="1">
      <alignment horizontal="center" vertical="center" wrapText="1"/>
      <protection hidden="1"/>
    </xf>
    <xf numFmtId="0" fontId="3" fillId="0" borderId="10" xfId="0" applyFont="1" applyBorder="1" applyAlignment="1" applyProtection="1">
      <alignment horizontal="center" vertical="center" wrapText="1"/>
      <protection hidden="1"/>
    </xf>
    <xf numFmtId="0" fontId="3" fillId="0" borderId="11" xfId="0" applyFont="1" applyBorder="1" applyAlignment="1" applyProtection="1">
      <alignment horizontal="center" vertical="center" wrapText="1"/>
      <protection hidden="1"/>
    </xf>
    <xf numFmtId="0" fontId="3" fillId="0" borderId="10" xfId="0" applyFont="1" applyFill="1" applyBorder="1" applyAlignment="1" applyProtection="1">
      <alignment horizontal="center" vertical="center" wrapText="1"/>
      <protection hidden="1"/>
    </xf>
    <xf numFmtId="164" fontId="3" fillId="0" borderId="9" xfId="0" applyNumberFormat="1" applyFont="1" applyFill="1" applyBorder="1" applyAlignment="1" applyProtection="1">
      <alignment horizontal="center" vertical="center" wrapText="1" shrinkToFit="1"/>
      <protection hidden="1"/>
    </xf>
    <xf numFmtId="164" fontId="3" fillId="0" borderId="11" xfId="0" applyNumberFormat="1" applyFont="1" applyFill="1" applyBorder="1" applyAlignment="1" applyProtection="1">
      <alignment horizontal="center" vertical="center" wrapText="1" shrinkToFit="1"/>
      <protection hidden="1"/>
    </xf>
    <xf numFmtId="0" fontId="3" fillId="0" borderId="9" xfId="0" applyFont="1" applyFill="1" applyBorder="1" applyAlignment="1" applyProtection="1">
      <alignment horizontal="center" vertical="center"/>
      <protection hidden="1"/>
    </xf>
    <xf numFmtId="0" fontId="3" fillId="0" borderId="11" xfId="0" applyFont="1" applyFill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3" fillId="0" borderId="1" xfId="0" applyFont="1" applyBorder="1" applyAlignment="1">
      <alignment horizontal="center" vertical="center" wrapText="1"/>
    </xf>
    <xf numFmtId="4" fontId="3" fillId="0" borderId="12" xfId="0" applyNumberFormat="1" applyFont="1" applyFill="1" applyBorder="1" applyAlignment="1" applyProtection="1">
      <alignment horizontal="center" vertical="center" shrinkToFit="1"/>
      <protection locked="0"/>
    </xf>
    <xf numFmtId="4" fontId="3" fillId="0" borderId="8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7" xfId="0" applyFont="1" applyBorder="1" applyAlignment="1" applyProtection="1">
      <alignment horizontal="center" vertical="center"/>
      <protection hidden="1"/>
    </xf>
    <xf numFmtId="0" fontId="3" fillId="0" borderId="8" xfId="0" applyFont="1" applyBorder="1" applyAlignment="1" applyProtection="1">
      <alignment horizontal="center" vertical="center"/>
      <protection hidden="1"/>
    </xf>
    <xf numFmtId="164" fontId="3" fillId="0" borderId="13" xfId="0" applyNumberFormat="1" applyFont="1" applyFill="1" applyBorder="1" applyAlignment="1" applyProtection="1">
      <alignment horizontal="center" vertical="center" wrapText="1" shrinkToFit="1"/>
      <protection hidden="1"/>
    </xf>
    <xf numFmtId="164" fontId="3" fillId="0" borderId="4" xfId="0" applyNumberFormat="1" applyFont="1" applyFill="1" applyBorder="1" applyAlignment="1" applyProtection="1">
      <alignment horizontal="center" vertical="center" wrapText="1" shrinkToFit="1"/>
      <protection hidden="1"/>
    </xf>
    <xf numFmtId="164" fontId="3" fillId="0" borderId="5" xfId="0" applyNumberFormat="1" applyFont="1" applyFill="1" applyBorder="1" applyAlignment="1" applyProtection="1">
      <alignment horizontal="center" vertical="center" wrapText="1" shrinkToFit="1"/>
      <protection hidden="1"/>
    </xf>
    <xf numFmtId="164" fontId="3" fillId="0" borderId="6" xfId="0" applyNumberFormat="1" applyFont="1" applyFill="1" applyBorder="1" applyAlignment="1" applyProtection="1">
      <alignment horizontal="center" vertical="center" wrapText="1" shrinkToFit="1"/>
      <protection hidden="1"/>
    </xf>
    <xf numFmtId="164" fontId="3" fillId="0" borderId="7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12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8" xfId="0" applyNumberFormat="1" applyFont="1" applyFill="1" applyBorder="1" applyAlignment="1" applyProtection="1">
      <alignment horizontal="center" vertical="top" wrapText="1"/>
      <protection locked="0"/>
    </xf>
    <xf numFmtId="0" fontId="3" fillId="0" borderId="12" xfId="0" applyFont="1" applyBorder="1" applyAlignment="1">
      <alignment vertical="top"/>
    </xf>
    <xf numFmtId="0" fontId="3" fillId="0" borderId="8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G30"/>
  <sheetViews>
    <sheetView tabSelected="1" zoomScale="80" zoomScaleNormal="80" workbookViewId="0">
      <selection activeCell="U10" sqref="U10"/>
    </sheetView>
  </sheetViews>
  <sheetFormatPr defaultRowHeight="39" customHeight="1" x14ac:dyDescent="0.2"/>
  <cols>
    <col min="1" max="1" width="8.140625" customWidth="1"/>
    <col min="2" max="2" width="41.28515625" style="2" customWidth="1"/>
    <col min="3" max="3" width="2" customWidth="1"/>
    <col min="4" max="4" width="10.28515625" customWidth="1"/>
    <col min="5" max="5" width="10.42578125" customWidth="1"/>
    <col min="6" max="6" width="13.42578125" customWidth="1"/>
    <col min="7" max="7" width="12.5703125" customWidth="1"/>
    <col min="8" max="8" width="9.85546875" customWidth="1"/>
    <col min="9" max="9" width="11.5703125" customWidth="1"/>
    <col min="10" max="10" width="12.5703125" customWidth="1"/>
    <col min="11" max="11" width="10.5703125" customWidth="1"/>
    <col min="12" max="12" width="11.85546875" customWidth="1"/>
    <col min="13" max="13" width="12.5703125" customWidth="1"/>
    <col min="14" max="14" width="12.7109375" customWidth="1"/>
    <col min="15" max="15" width="14.7109375" customWidth="1"/>
    <col min="16" max="16" width="12.28515625" customWidth="1"/>
    <col min="17" max="17" width="10.42578125" customWidth="1"/>
    <col min="18" max="18" width="14.140625" customWidth="1"/>
    <col min="19" max="19" width="17.140625" customWidth="1"/>
    <col min="36" max="36" width="9.140625" style="1"/>
  </cols>
  <sheetData>
    <row r="1" spans="1:111" ht="13.5" customHeight="1" x14ac:dyDescent="0.3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</row>
    <row r="2" spans="1:111" ht="36.75" customHeight="1" x14ac:dyDescent="0.3">
      <c r="A2" s="39" t="s">
        <v>10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</row>
    <row r="3" spans="1:111" ht="42" customHeight="1" x14ac:dyDescent="0.2">
      <c r="A3" s="21" t="s">
        <v>25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4" spans="1:111" ht="21.75" customHeight="1" x14ac:dyDescent="0.3">
      <c r="A4" s="5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5" spans="1:111" ht="43.5" customHeight="1" x14ac:dyDescent="0.2">
      <c r="A5" s="33" t="s">
        <v>17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5"/>
    </row>
    <row r="6" spans="1:111" ht="22.5" customHeight="1" x14ac:dyDescent="0.2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8"/>
    </row>
    <row r="7" spans="1:111" ht="18.75" customHeight="1" x14ac:dyDescent="0.3">
      <c r="A7" s="51" t="s">
        <v>2</v>
      </c>
      <c r="B7" s="48" t="s">
        <v>24</v>
      </c>
      <c r="C7" s="27" t="s">
        <v>7</v>
      </c>
      <c r="D7" s="28"/>
      <c r="E7" s="28"/>
      <c r="F7" s="28"/>
      <c r="G7" s="28"/>
      <c r="H7" s="28"/>
      <c r="I7" s="28"/>
      <c r="J7" s="28"/>
      <c r="K7" s="28"/>
      <c r="L7" s="29"/>
      <c r="M7" s="40" t="s">
        <v>12</v>
      </c>
      <c r="N7" s="40" t="s">
        <v>11</v>
      </c>
      <c r="O7" s="40" t="s">
        <v>6</v>
      </c>
      <c r="P7" s="55" t="s">
        <v>1</v>
      </c>
      <c r="Q7" s="56"/>
      <c r="R7" s="40" t="s">
        <v>4</v>
      </c>
      <c r="S7" s="30" t="s">
        <v>13</v>
      </c>
    </row>
    <row r="8" spans="1:111" ht="65.25" customHeight="1" x14ac:dyDescent="0.2">
      <c r="A8" s="51"/>
      <c r="B8" s="49"/>
      <c r="C8" s="61" t="s">
        <v>14</v>
      </c>
      <c r="D8" s="62"/>
      <c r="E8" s="62"/>
      <c r="F8" s="63"/>
      <c r="G8" s="61" t="s">
        <v>15</v>
      </c>
      <c r="H8" s="64"/>
      <c r="I8" s="65"/>
      <c r="J8" s="61" t="s">
        <v>16</v>
      </c>
      <c r="K8" s="64"/>
      <c r="L8" s="65"/>
      <c r="M8" s="41"/>
      <c r="N8" s="41"/>
      <c r="O8" s="41"/>
      <c r="P8" s="40" t="s">
        <v>3</v>
      </c>
      <c r="Q8" s="40" t="s">
        <v>9</v>
      </c>
      <c r="R8" s="41"/>
      <c r="S8" s="43"/>
    </row>
    <row r="9" spans="1:111" ht="40.5" customHeight="1" x14ac:dyDescent="0.2">
      <c r="A9" s="51"/>
      <c r="B9" s="49"/>
      <c r="C9" s="57" t="s">
        <v>8</v>
      </c>
      <c r="D9" s="58"/>
      <c r="E9" s="46" t="s">
        <v>0</v>
      </c>
      <c r="F9" s="30" t="s">
        <v>5</v>
      </c>
      <c r="G9" s="44" t="s">
        <v>8</v>
      </c>
      <c r="H9" s="46" t="s">
        <v>0</v>
      </c>
      <c r="I9" s="30" t="s">
        <v>5</v>
      </c>
      <c r="J9" s="44" t="s">
        <v>8</v>
      </c>
      <c r="K9" s="46" t="s">
        <v>0</v>
      </c>
      <c r="L9" s="30" t="s">
        <v>5</v>
      </c>
      <c r="M9" s="41"/>
      <c r="N9" s="41"/>
      <c r="O9" s="41"/>
      <c r="P9" s="41"/>
      <c r="Q9" s="41"/>
      <c r="R9" s="41"/>
      <c r="S9" s="43"/>
    </row>
    <row r="10" spans="1:111" ht="93" customHeight="1" x14ac:dyDescent="0.2">
      <c r="A10" s="52"/>
      <c r="B10" s="50"/>
      <c r="C10" s="59"/>
      <c r="D10" s="60"/>
      <c r="E10" s="47"/>
      <c r="F10" s="31"/>
      <c r="G10" s="45"/>
      <c r="H10" s="47"/>
      <c r="I10" s="31"/>
      <c r="J10" s="45"/>
      <c r="K10" s="47"/>
      <c r="L10" s="31"/>
      <c r="M10" s="42"/>
      <c r="N10" s="42"/>
      <c r="O10" s="42"/>
      <c r="P10" s="42"/>
      <c r="Q10" s="42"/>
      <c r="R10" s="42"/>
      <c r="S10" s="31"/>
    </row>
    <row r="11" spans="1:111" s="3" customFormat="1" ht="115.5" x14ac:dyDescent="0.2">
      <c r="A11" s="7">
        <v>1</v>
      </c>
      <c r="B11" s="20" t="s">
        <v>19</v>
      </c>
      <c r="C11" s="53">
        <v>26000</v>
      </c>
      <c r="D11" s="54"/>
      <c r="E11" s="8">
        <v>1</v>
      </c>
      <c r="F11" s="9">
        <f t="shared" ref="F11:F12" si="0">C11*E11</f>
        <v>26000</v>
      </c>
      <c r="G11" s="10">
        <v>34300</v>
      </c>
      <c r="H11" s="8">
        <v>1</v>
      </c>
      <c r="I11" s="9">
        <f>G11*H11</f>
        <v>34300</v>
      </c>
      <c r="J11" s="10">
        <v>31000</v>
      </c>
      <c r="K11" s="8">
        <v>1</v>
      </c>
      <c r="L11" s="9">
        <f>J11*K11</f>
        <v>31000</v>
      </c>
      <c r="M11" s="11">
        <f>COUNT(C11,G11,J11,#REF!,#REF!)</f>
        <v>3</v>
      </c>
      <c r="N11" s="12">
        <f t="shared" ref="N11:N12" si="1">STDEV(C11,G11,J11)</f>
        <v>4178.9153297636039</v>
      </c>
      <c r="O11" s="13">
        <f t="shared" ref="O11:O12" si="2">STDEV(C11,G11,J11)/AVERAGE(C11,G11,J11)*100</f>
        <v>13.73137567282674</v>
      </c>
      <c r="P11" s="14" t="s">
        <v>23</v>
      </c>
      <c r="Q11" s="14">
        <v>1</v>
      </c>
      <c r="R11" s="9">
        <f>AVERAGE(F11,I11,L11)</f>
        <v>30433.333333333332</v>
      </c>
      <c r="S11" s="9">
        <f>Q11*R11</f>
        <v>30433.333333333332</v>
      </c>
      <c r="AJ11" s="4"/>
    </row>
    <row r="12" spans="1:111" s="3" customFormat="1" ht="148.5" x14ac:dyDescent="0.2">
      <c r="A12" s="7">
        <v>2</v>
      </c>
      <c r="B12" s="20" t="s">
        <v>20</v>
      </c>
      <c r="C12" s="53">
        <v>31500</v>
      </c>
      <c r="D12" s="54"/>
      <c r="E12" s="8">
        <v>1</v>
      </c>
      <c r="F12" s="9">
        <f t="shared" si="0"/>
        <v>31500</v>
      </c>
      <c r="G12" s="10">
        <v>33400</v>
      </c>
      <c r="H12" s="8">
        <v>1</v>
      </c>
      <c r="I12" s="9">
        <f t="shared" ref="I12:I14" si="3">G12*H12</f>
        <v>33400</v>
      </c>
      <c r="J12" s="10">
        <v>36000</v>
      </c>
      <c r="K12" s="8">
        <v>1</v>
      </c>
      <c r="L12" s="9">
        <f t="shared" ref="L12:L14" si="4">J12*K12</f>
        <v>36000</v>
      </c>
      <c r="M12" s="11">
        <f>COUNT(C12,G12,J12,#REF!,#REF!)</f>
        <v>3</v>
      </c>
      <c r="N12" s="12">
        <f t="shared" si="1"/>
        <v>2259.0558499809904</v>
      </c>
      <c r="O12" s="13">
        <f t="shared" si="2"/>
        <v>6.7167170960782663</v>
      </c>
      <c r="P12" s="14" t="s">
        <v>23</v>
      </c>
      <c r="Q12" s="14">
        <v>1</v>
      </c>
      <c r="R12" s="9">
        <f>AVERAGE(F12,I12,L12)</f>
        <v>33633.333333333336</v>
      </c>
      <c r="S12" s="9">
        <f>Q12*R12</f>
        <v>33633.333333333336</v>
      </c>
      <c r="AJ12" s="4"/>
    </row>
    <row r="13" spans="1:111" s="3" customFormat="1" ht="231" x14ac:dyDescent="0.2">
      <c r="A13" s="7">
        <v>3</v>
      </c>
      <c r="B13" s="20" t="s">
        <v>21</v>
      </c>
      <c r="C13" s="53">
        <v>54000</v>
      </c>
      <c r="D13" s="54"/>
      <c r="E13" s="8">
        <v>1</v>
      </c>
      <c r="F13" s="9">
        <f t="shared" ref="F13" si="5">C13*E13</f>
        <v>54000</v>
      </c>
      <c r="G13" s="10">
        <v>61700</v>
      </c>
      <c r="H13" s="8">
        <v>1</v>
      </c>
      <c r="I13" s="9">
        <f t="shared" si="3"/>
        <v>61700</v>
      </c>
      <c r="J13" s="10">
        <v>70000</v>
      </c>
      <c r="K13" s="8">
        <v>1</v>
      </c>
      <c r="L13" s="9">
        <f t="shared" si="4"/>
        <v>70000</v>
      </c>
      <c r="M13" s="11">
        <f>COUNT(C13,G13,J13,#REF!,#REF!)</f>
        <v>3</v>
      </c>
      <c r="N13" s="12">
        <f t="shared" ref="N13" si="6">STDEV(C13,G13,J13)</f>
        <v>8001.8747803249207</v>
      </c>
      <c r="O13" s="13">
        <f t="shared" ref="O13" si="7">STDEV(C13,G13,J13)/AVERAGE(C13,G13,J13)*100</f>
        <v>12.927099806663847</v>
      </c>
      <c r="P13" s="14" t="s">
        <v>23</v>
      </c>
      <c r="Q13" s="14">
        <v>1</v>
      </c>
      <c r="R13" s="9">
        <f>AVERAGE(F13,I13,L13)</f>
        <v>61900</v>
      </c>
      <c r="S13" s="9">
        <f>Q13*R13</f>
        <v>61900</v>
      </c>
      <c r="AJ13" s="4"/>
    </row>
    <row r="14" spans="1:111" s="3" customFormat="1" ht="181.5" x14ac:dyDescent="0.2">
      <c r="A14" s="7">
        <v>4</v>
      </c>
      <c r="B14" s="20" t="s">
        <v>22</v>
      </c>
      <c r="C14" s="53">
        <v>26000</v>
      </c>
      <c r="D14" s="54"/>
      <c r="E14" s="8">
        <v>1</v>
      </c>
      <c r="F14" s="9">
        <f t="shared" ref="F14" si="8">C14*E14</f>
        <v>26000</v>
      </c>
      <c r="G14" s="10">
        <v>28700</v>
      </c>
      <c r="H14" s="8">
        <v>1</v>
      </c>
      <c r="I14" s="9">
        <f t="shared" si="3"/>
        <v>28700</v>
      </c>
      <c r="J14" s="10">
        <v>31000</v>
      </c>
      <c r="K14" s="8">
        <v>1</v>
      </c>
      <c r="L14" s="9">
        <f t="shared" si="4"/>
        <v>31000</v>
      </c>
      <c r="M14" s="11">
        <f>COUNT(C14,G14,J14,#REF!,#REF!)</f>
        <v>3</v>
      </c>
      <c r="N14" s="12">
        <f t="shared" ref="N14" si="9">STDEV(C14,G14,J14)</f>
        <v>2502.6652459594616</v>
      </c>
      <c r="O14" s="13">
        <f t="shared" ref="O14" si="10">STDEV(C14,G14,J14)/AVERAGE(C14,G14,J14)*100</f>
        <v>8.7607884922734947</v>
      </c>
      <c r="P14" s="14" t="s">
        <v>23</v>
      </c>
      <c r="Q14" s="14">
        <v>1</v>
      </c>
      <c r="R14" s="9">
        <f>AVERAGE(F14,I14,L14)</f>
        <v>28566.666666666668</v>
      </c>
      <c r="S14" s="9">
        <f>Q14*R14</f>
        <v>28566.666666666668</v>
      </c>
      <c r="AJ14" s="4"/>
    </row>
    <row r="15" spans="1:111" s="3" customFormat="1" ht="50.1" customHeight="1" x14ac:dyDescent="0.2">
      <c r="A15" s="23" t="s">
        <v>18</v>
      </c>
      <c r="B15" s="24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6"/>
      <c r="S15" s="18">
        <f>S11+S12+S13+S14</f>
        <v>154533.33333333334</v>
      </c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</row>
    <row r="16" spans="1:111" s="3" customFormat="1" ht="50.1" customHeight="1" x14ac:dyDescent="0.25">
      <c r="A16" s="15"/>
      <c r="B16" s="16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9"/>
      <c r="AJ16" s="4"/>
    </row>
    <row r="17" spans="1:36" s="3" customFormat="1" ht="50.1" customHeight="1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5"/>
      <c r="Q17" s="15"/>
      <c r="R17" s="15"/>
      <c r="S17" s="15"/>
      <c r="AJ17" s="4"/>
    </row>
    <row r="18" spans="1:36" s="3" customFormat="1" ht="50.1" customHeight="1" x14ac:dyDescent="0.2">
      <c r="A18"/>
      <c r="B18" s="2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AJ18" s="4"/>
    </row>
    <row r="19" spans="1:36" s="3" customFormat="1" ht="50.1" customHeight="1" x14ac:dyDescent="0.2">
      <c r="A19"/>
      <c r="B19" s="2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AJ19" s="4"/>
    </row>
    <row r="20" spans="1:36" s="3" customFormat="1" ht="50.1" customHeight="1" x14ac:dyDescent="0.2">
      <c r="A20"/>
      <c r="B20" s="2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AJ20" s="4"/>
    </row>
    <row r="21" spans="1:36" s="3" customFormat="1" ht="50.1" customHeight="1" x14ac:dyDescent="0.2">
      <c r="A21"/>
      <c r="B21" s="2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AJ21" s="4"/>
    </row>
    <row r="22" spans="1:36" s="3" customFormat="1" ht="50.1" customHeight="1" x14ac:dyDescent="0.2">
      <c r="A22"/>
      <c r="B22" s="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AJ22" s="4"/>
    </row>
    <row r="23" spans="1:36" s="3" customFormat="1" ht="50.1" customHeight="1" x14ac:dyDescent="0.2">
      <c r="A23"/>
      <c r="B23" s="2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AJ23" s="4"/>
    </row>
    <row r="24" spans="1:36" s="3" customFormat="1" ht="50.1" customHeight="1" x14ac:dyDescent="0.2">
      <c r="A24"/>
      <c r="B24" s="2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AJ24" s="4"/>
    </row>
    <row r="25" spans="1:36" s="3" customFormat="1" ht="50.1" customHeight="1" x14ac:dyDescent="0.2">
      <c r="A25"/>
      <c r="B25" s="2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AJ25" s="4"/>
    </row>
    <row r="26" spans="1:36" ht="39.75" customHeight="1" x14ac:dyDescent="0.2"/>
    <row r="29" spans="1:36" ht="32.25" customHeight="1" x14ac:dyDescent="0.2"/>
    <row r="30" spans="1:36" ht="12.75" customHeight="1" x14ac:dyDescent="0.2"/>
  </sheetData>
  <sheetProtection formatCells="0" formatColumns="0" formatRows="0" insertColumns="0" insertRows="0" insertHyperlinks="0" deleteColumns="0" deleteRows="0" sort="0" autoFilter="0" pivotTables="0"/>
  <protectedRanges>
    <protectedRange sqref="N11:N15" name="Диапазон1_1"/>
    <protectedRange sqref="C7:C8 J8:L8 A3:A4 G7:H8 E8:F8 B1:E4 F2:F4" name="Диапазон1"/>
  </protectedRanges>
  <mergeCells count="32">
    <mergeCell ref="P7:Q7"/>
    <mergeCell ref="C9:D10"/>
    <mergeCell ref="F9:F10"/>
    <mergeCell ref="C8:F8"/>
    <mergeCell ref="J8:L8"/>
    <mergeCell ref="G8:I8"/>
    <mergeCell ref="M7:M10"/>
    <mergeCell ref="O7:O10"/>
    <mergeCell ref="A7:A10"/>
    <mergeCell ref="C14:D14"/>
    <mergeCell ref="K9:K10"/>
    <mergeCell ref="G9:G10"/>
    <mergeCell ref="E9:E10"/>
    <mergeCell ref="C13:D13"/>
    <mergeCell ref="C11:D11"/>
    <mergeCell ref="C12:D12"/>
    <mergeCell ref="A3:S3"/>
    <mergeCell ref="A15:R15"/>
    <mergeCell ref="C7:L7"/>
    <mergeCell ref="L9:L10"/>
    <mergeCell ref="A1:S1"/>
    <mergeCell ref="A5:S6"/>
    <mergeCell ref="A2:S2"/>
    <mergeCell ref="P8:P10"/>
    <mergeCell ref="Q8:Q10"/>
    <mergeCell ref="R7:R10"/>
    <mergeCell ref="S7:S10"/>
    <mergeCell ref="I9:I10"/>
    <mergeCell ref="J9:J10"/>
    <mergeCell ref="N7:N10"/>
    <mergeCell ref="H9:H10"/>
    <mergeCell ref="B7:B10"/>
  </mergeCells>
  <phoneticPr fontId="1" type="noConversion"/>
  <pageMargins left="0.35433070866141736" right="0.15748031496062992" top="0.19685039370078741" bottom="0.15748031496062992" header="0.15748031496062992" footer="0.15748031496062992"/>
  <pageSetup paperSize="9" scale="5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НМЦК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gap</dc:creator>
  <cp:lastModifiedBy>Дроздов Олег Петрович</cp:lastModifiedBy>
  <cp:lastPrinted>2022-06-29T12:08:14Z</cp:lastPrinted>
  <dcterms:created xsi:type="dcterms:W3CDTF">2014-02-19T05:26:02Z</dcterms:created>
  <dcterms:modified xsi:type="dcterms:W3CDTF">2026-07-13T12:35:52Z</dcterms:modified>
</cp:coreProperties>
</file>