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Рабочий стол\Работа\Служебные в работе\Закупка материалов на выездную выставку Деньги, вещи. Люди (сл. з. № 204 от 16.06.2026)\ОЗОН\"/>
    </mc:Choice>
  </mc:AlternateContent>
  <xr:revisionPtr revIDLastSave="0" documentId="13_ncr:1_{84AB7A41-745D-469B-882D-6945A74FAB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O34" i="1"/>
  <c r="L11" i="1"/>
  <c r="O11" i="1" s="1"/>
  <c r="M11" i="1"/>
  <c r="L12" i="1"/>
  <c r="O12" i="1" s="1"/>
  <c r="M12" i="1"/>
  <c r="N12" i="1" s="1"/>
  <c r="L13" i="1"/>
  <c r="O13" i="1" s="1"/>
  <c r="M13" i="1"/>
  <c r="N13" i="1" s="1"/>
  <c r="L14" i="1"/>
  <c r="O14" i="1" s="1"/>
  <c r="M14" i="1"/>
  <c r="N14" i="1" s="1"/>
  <c r="L15" i="1"/>
  <c r="O15" i="1" s="1"/>
  <c r="M15" i="1"/>
  <c r="N15" i="1" s="1"/>
  <c r="L16" i="1"/>
  <c r="O16" i="1" s="1"/>
  <c r="M16" i="1"/>
  <c r="N16" i="1" s="1"/>
  <c r="L17" i="1"/>
  <c r="O17" i="1" s="1"/>
  <c r="M17" i="1"/>
  <c r="N17" i="1" s="1"/>
  <c r="L18" i="1"/>
  <c r="O18" i="1" s="1"/>
  <c r="M18" i="1"/>
  <c r="N18" i="1" s="1"/>
  <c r="L19" i="1"/>
  <c r="O19" i="1" s="1"/>
  <c r="M19" i="1"/>
  <c r="N19" i="1" s="1"/>
  <c r="L20" i="1"/>
  <c r="O20" i="1" s="1"/>
  <c r="M20" i="1"/>
  <c r="N20" i="1" s="1"/>
  <c r="L21" i="1"/>
  <c r="O21" i="1" s="1"/>
  <c r="M21" i="1"/>
  <c r="N21" i="1" s="1"/>
  <c r="L22" i="1"/>
  <c r="O22" i="1" s="1"/>
  <c r="M22" i="1"/>
  <c r="N22" i="1" s="1"/>
  <c r="L23" i="1"/>
  <c r="O23" i="1" s="1"/>
  <c r="M23" i="1"/>
  <c r="N23" i="1" s="1"/>
  <c r="L24" i="1"/>
  <c r="O24" i="1" s="1"/>
  <c r="M24" i="1"/>
  <c r="N24" i="1" s="1"/>
  <c r="L25" i="1"/>
  <c r="O25" i="1" s="1"/>
  <c r="M25" i="1"/>
  <c r="N25" i="1" s="1"/>
  <c r="L26" i="1"/>
  <c r="O26" i="1" s="1"/>
  <c r="M26" i="1"/>
  <c r="N26" i="1" s="1"/>
  <c r="L27" i="1"/>
  <c r="O27" i="1" s="1"/>
  <c r="M27" i="1"/>
  <c r="L28" i="1"/>
  <c r="O28" i="1" s="1"/>
  <c r="M28" i="1"/>
  <c r="N28" i="1" s="1"/>
  <c r="L29" i="1"/>
  <c r="O29" i="1" s="1"/>
  <c r="M29" i="1"/>
  <c r="N29" i="1" s="1"/>
  <c r="L30" i="1"/>
  <c r="O30" i="1" s="1"/>
  <c r="M30" i="1"/>
  <c r="N30" i="1" s="1"/>
  <c r="L31" i="1"/>
  <c r="O31" i="1" s="1"/>
  <c r="M31" i="1"/>
  <c r="L32" i="1"/>
  <c r="O32" i="1" s="1"/>
  <c r="M32" i="1"/>
  <c r="N32" i="1" s="1"/>
  <c r="L33" i="1"/>
  <c r="O33" i="1" s="1"/>
  <c r="M33" i="1"/>
  <c r="N33" i="1" s="1"/>
  <c r="M10" i="1"/>
  <c r="L10" i="1"/>
  <c r="N31" i="1" l="1"/>
  <c r="N27" i="1"/>
  <c r="N11" i="1"/>
  <c r="N10" i="1"/>
  <c r="O10" i="1"/>
</calcChain>
</file>

<file path=xl/sharedStrings.xml><?xml version="1.0" encoding="utf-8"?>
<sst xmlns="http://schemas.openxmlformats.org/spreadsheetml/2006/main" count="80" uniqueCount="56">
  <si>
    <t xml:space="preserve">                                                                      Обоснование начальной (максимальной) цены контракта</t>
  </si>
  <si>
    <t>Основные характеристики объекта закупки</t>
  </si>
  <si>
    <t>Используемый метод определения начальной (максимальной) цены контракта с обоснованием:</t>
  </si>
  <si>
    <t>Метод сопоставимых рыночных цен (анализа рынка). Применение данного метода обусловлено множеством предложений на рынке планируемого к закупке товара. Условия поставки товара, предложенные потенциальными Поставщиками, соответствуют требованиям Заказчика.</t>
  </si>
  <si>
    <t xml:space="preserve">Расчет начальной (максимальной) цены контракта (Н(М)ЦК)
</t>
  </si>
  <si>
    <t>№</t>
  </si>
  <si>
    <t>Наименование товара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</si>
  <si>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</si>
  <si>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</si>
  <si>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</si>
  <si>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</si>
  <si>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Данные статистики</t>
  </si>
  <si>
    <t>Оценка однородности совокупности значений выявленных цен, используемых в расчете Н(М)ЦК</t>
  </si>
  <si>
    <t>Стоимость, руб.</t>
  </si>
  <si>
    <t xml:space="preserve">Номер сведений о контракте №___ от 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</si>
  <si>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</si>
  <si>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</si>
  <si>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</si>
  <si>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В результате проведенного расчета Н(М)ЦК контракта составила:</t>
  </si>
  <si>
    <t>рублей</t>
  </si>
  <si>
    <t>Расчет Н(М)ЦК произвела:</t>
  </si>
  <si>
    <t>оказание услуг осуществляется в соответствии с Описанием объекта закупки (к Извещению прилагается).</t>
  </si>
  <si>
    <t>Приложение к извещению</t>
  </si>
  <si>
    <t>Е.М. Ефимова</t>
  </si>
  <si>
    <t>УТВЕРЖДАЮ
Директор ФГБУК "Всероссийский историко-этнографический музей"
___________________ И.В. Жукова
«___» __________________ 2026 г.
М. П.</t>
  </si>
  <si>
    <t>шт.</t>
  </si>
  <si>
    <t>Предмет закупки: Поставка расходных материалов</t>
  </si>
  <si>
    <t>комплект</t>
  </si>
  <si>
    <t>Поставщик №1 от 25.06.2026</t>
  </si>
  <si>
    <t>Поставщик №2 от 25.06.2026</t>
  </si>
  <si>
    <t>Поставщик №3 от 25.06.2026</t>
  </si>
  <si>
    <t>Дата: 26.06.2026</t>
  </si>
  <si>
    <t>Крепление для картин, 50 шт</t>
  </si>
  <si>
    <t>упаковка</t>
  </si>
  <si>
    <t>Шкура овчина 1х0.7 м</t>
  </si>
  <si>
    <t xml:space="preserve">Демонстрационная напольная перекидная система А4 </t>
  </si>
  <si>
    <t>Держатель высокий для 25 трубы, фланец, хром, 4 шт</t>
  </si>
  <si>
    <t>Держатель джокер R 7 (JR 51) для панелей и стекла 8 шт + вкладка R-47 (JR 52) 16 шт</t>
  </si>
  <si>
    <t>Квадрокапсулы для монет 5 пачек А В С Д Е 100 штук</t>
  </si>
  <si>
    <t>Колесо мебельное усиленное с поворотной площадкой красное 25 мм,  2 шт</t>
  </si>
  <si>
    <t>Набор 12 чернографитных карандашей в металлическом футляре</t>
  </si>
  <si>
    <t>Набор кистей для моделирования миниатюр, 11 шт</t>
  </si>
  <si>
    <t>Набор кистей для рисования 10шт.</t>
  </si>
  <si>
    <t>Набор кистей для рисования, 7 шт.</t>
  </si>
  <si>
    <t>Папка на 2 кольцах А4</t>
  </si>
  <si>
    <t>Пленка МАТОВАЯ для ламинирования, в уп. 100 шт.</t>
  </si>
  <si>
    <t>Поворотный механизм, платформа, для сидений 150 х 150 TV</t>
  </si>
  <si>
    <t>Подставка подиум из прозрачного оргстекла, 25х7x10 см, толщина 5 мм</t>
  </si>
  <si>
    <t>Ручки гелевые черные , набор 10 штук</t>
  </si>
  <si>
    <t>Соединитель двух труб 25мм к системе Joker UNO 01, Amix, 1 шт</t>
  </si>
  <si>
    <t>Супер клей момент ПВА Столяр, 750 гр</t>
  </si>
  <si>
    <t>Тейбл-тент (менюхолдер) L-образный А4 формата, рекламный, вертикальный - 10 шт</t>
  </si>
  <si>
    <t>Элемент трубной системы 2000 мм 25 мм 1 мм Одинарный</t>
  </si>
  <si>
    <t>Ткань для шитья Габардин 5 метр * 1,5 метра (ширина)</t>
  </si>
  <si>
    <t>Ценникодержатель-подставка 148*105 (А6) прозрачная, 20 штук</t>
  </si>
  <si>
    <t>Шкура 1.05х0.65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</si>
</sst>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/>
    <xf numFmtId="0" fontId="3" fillId="0" borderId="0" xfId="0" applyFont="1"/>
    <xf numFmtId="0" fontId="8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4" fillId="0" borderId="9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2">
    <cellStyle name=" 1" xfId="1" xr:uid="{216753A6-57E5-4C0E-9BBE-C22B6227CBF9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8</xdr:row>
      <xdr:rowOff>952500</xdr:rowOff>
    </xdr:from>
    <xdr:to>
      <xdr:col>14</xdr:col>
      <xdr:colOff>0</xdr:colOff>
      <xdr:row>8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F4747666-6234-4282-BE9F-C354D6A73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4876800"/>
          <a:ext cx="11525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</xdr:colOff>
      <xdr:row>8</xdr:row>
      <xdr:rowOff>923925</xdr:rowOff>
    </xdr:from>
    <xdr:to>
      <xdr:col>13</xdr:col>
      <xdr:colOff>0</xdr:colOff>
      <xdr:row>8</xdr:row>
      <xdr:rowOff>1352550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7F813575-4019-4536-A9FA-93F840271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848225"/>
          <a:ext cx="11049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tabSelected="1" topLeftCell="A15" zoomScaleNormal="100" workbookViewId="0">
      <selection activeCell="F26" sqref="F26"/>
    </sheetView>
  </sheetViews>
  <sheetFormatPr defaultRowHeight="15" x14ac:dyDescent="0.25"/>
  <cols>
    <col min="1" max="1" width="3.140625" style="16" customWidth="1"/>
    <col min="2" max="2" width="41.28515625" style="16" customWidth="1"/>
    <col min="3" max="3" width="8.42578125" style="16" customWidth="1"/>
    <col min="4" max="4" width="8.5703125" style="16" customWidth="1"/>
    <col min="5" max="7" width="18.140625" style="16" customWidth="1"/>
    <col min="8" max="10" width="11.7109375" style="16" hidden="1" customWidth="1"/>
    <col min="11" max="11" width="11.42578125" style="16" hidden="1" customWidth="1"/>
    <col min="12" max="12" width="15.7109375" style="16" customWidth="1"/>
    <col min="13" max="13" width="16.85546875" style="16" customWidth="1"/>
    <col min="14" max="14" width="17.5703125" style="16" customWidth="1"/>
    <col min="15" max="15" width="18.5703125" style="16" customWidth="1"/>
  </cols>
  <sheetData>
    <row r="1" spans="1:15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3" t="s">
        <v>22</v>
      </c>
      <c r="M1" s="33"/>
      <c r="N1" s="33"/>
      <c r="O1" s="33"/>
    </row>
    <row r="2" spans="1:15" ht="10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3" t="s">
        <v>24</v>
      </c>
      <c r="M2" s="33"/>
      <c r="N2" s="33"/>
      <c r="O2" s="33"/>
    </row>
    <row r="3" spans="1:15" ht="15.75" x14ac:dyDescent="0.25">
      <c r="A3" s="2"/>
      <c r="B3" s="20" t="s">
        <v>0</v>
      </c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2"/>
      <c r="O3" s="2"/>
    </row>
    <row r="4" spans="1:15" ht="43.5" customHeight="1" x14ac:dyDescent="0.25">
      <c r="A4" s="36" t="s">
        <v>26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25">
      <c r="A5" s="27" t="s">
        <v>1</v>
      </c>
      <c r="B5" s="29"/>
      <c r="C5" s="29"/>
      <c r="D5" s="29"/>
      <c r="E5" s="27" t="s">
        <v>21</v>
      </c>
      <c r="F5" s="28"/>
      <c r="G5" s="28"/>
      <c r="H5" s="28"/>
      <c r="I5" s="28"/>
      <c r="J5" s="28"/>
      <c r="K5" s="28"/>
      <c r="L5" s="28"/>
      <c r="M5" s="28"/>
      <c r="N5" s="29"/>
      <c r="O5" s="29"/>
    </row>
    <row r="6" spans="1:15" ht="39" customHeight="1" x14ac:dyDescent="0.25">
      <c r="A6" s="27" t="s">
        <v>2</v>
      </c>
      <c r="B6" s="29"/>
      <c r="C6" s="29"/>
      <c r="D6" s="29"/>
      <c r="E6" s="27" t="s">
        <v>3</v>
      </c>
      <c r="F6" s="28"/>
      <c r="G6" s="28"/>
      <c r="H6" s="28"/>
      <c r="I6" s="28"/>
      <c r="J6" s="28"/>
      <c r="K6" s="28"/>
      <c r="L6" s="28"/>
      <c r="M6" s="28"/>
      <c r="N6" s="29"/>
      <c r="O6" s="29"/>
    </row>
    <row r="7" spans="1:15" ht="18.75" x14ac:dyDescent="0.25">
      <c r="A7" s="30" t="s">
        <v>4</v>
      </c>
      <c r="B7" s="30"/>
      <c r="C7" s="30"/>
      <c r="D7" s="30"/>
      <c r="E7" s="31"/>
      <c r="F7" s="31"/>
      <c r="G7" s="31"/>
      <c r="H7" s="30"/>
      <c r="I7" s="30"/>
      <c r="J7" s="30"/>
      <c r="K7" s="30"/>
      <c r="L7" s="30"/>
      <c r="M7" s="30"/>
      <c r="N7" s="30"/>
      <c r="O7" s="30"/>
    </row>
    <row r="8" spans="1:15" ht="39.75" customHeight="1" x14ac:dyDescent="0.25">
      <c r="A8" s="32" t="s">
        <v>5</v>
      </c>
      <c r="B8" s="32" t="s">
        <v>6</v>
      </c>
      <c r="C8" s="32" t="s">
        <v>7</v>
      </c>
      <c r="D8" s="21" t="s">
        <v>8</v>
      </c>
      <c r="E8" s="38" t="s">
        <v>9</v>
      </c>
      <c r="F8" s="39"/>
      <c r="G8" s="39"/>
      <c r="H8" s="39" t="s">
        <v>10</v>
      </c>
      <c r="I8" s="39"/>
      <c r="J8" s="40"/>
      <c r="K8" s="21" t="s">
        <v>11</v>
      </c>
      <c r="L8" s="23" t="s">
        <v>12</v>
      </c>
      <c r="M8" s="23"/>
      <c r="N8" s="24"/>
      <c r="O8" s="25" t="s">
        <v>13</v>
      </c>
    </row>
    <row r="9" spans="1:15" ht="52.5" thickBot="1" x14ac:dyDescent="0.3">
      <c r="A9" s="22"/>
      <c r="B9" s="22"/>
      <c r="C9" s="22"/>
      <c r="D9" s="22"/>
      <c r="E9" s="3" t="s">
        <v>28</v>
      </c>
      <c r="F9" s="19" t="s">
        <v>29</v>
      </c>
      <c r="G9" s="19" t="s">
        <v>30</v>
      </c>
      <c r="H9" s="4" t="s">
        <v>14</v>
      </c>
      <c r="I9" s="4" t="s">
        <v>14</v>
      </c>
      <c r="J9" s="4" t="s">
        <v>14</v>
      </c>
      <c r="K9" s="22"/>
      <c r="L9" s="4" t="s">
        <v>15</v>
      </c>
      <c r="M9" s="4" t="s">
        <v>16</v>
      </c>
      <c r="N9" s="4" t="s">
        <v>17</v>
      </c>
      <c r="O9" s="26"/>
    </row>
    <row r="10" spans="1:15" ht="66.75" customHeight="1" thickBot="1" x14ac:dyDescent="0.3">
      <c r="A10" s="5">
        <v>1</v>
      </c>
      <c r="B10" s="18" t="s">
        <v>32</v>
      </c>
      <c r="C10" s="6" t="s">
        <v>33</v>
      </c>
      <c r="D10" s="6">
        <v>2</v>
      </c>
      <c r="E10" s="7">
        <v>349.7</v>
      </c>
      <c r="F10" s="7">
        <v>344.32</v>
      </c>
      <c r="G10" s="7">
        <v>338.94</v>
      </c>
      <c r="H10" s="7">
        <v>1500</v>
      </c>
      <c r="I10" s="7">
        <v>1500</v>
      </c>
      <c r="J10" s="7">
        <v>1500</v>
      </c>
      <c r="K10" s="7">
        <v>1500</v>
      </c>
      <c r="L10" s="7">
        <f>ROUND((E10+F10+G10)/3,2)</f>
        <v>344.32</v>
      </c>
      <c r="M10" s="7">
        <f>_xlfn.STDEV.S(E10,F10,G10)</f>
        <v>5.3799999999999955</v>
      </c>
      <c r="N10" s="7">
        <f>M10/L10*100</f>
        <v>1.5624999999999989</v>
      </c>
      <c r="O10" s="7">
        <f>L10*D10</f>
        <v>688.64</v>
      </c>
    </row>
    <row r="11" spans="1:15" ht="16.5" thickBot="1" x14ac:dyDescent="0.3">
      <c r="A11" s="5">
        <v>2</v>
      </c>
      <c r="B11" s="18" t="s">
        <v>34</v>
      </c>
      <c r="C11" s="6" t="s">
        <v>25</v>
      </c>
      <c r="D11" s="6">
        <v>2</v>
      </c>
      <c r="E11" s="7">
        <v>4362.8</v>
      </c>
      <c r="F11" s="7">
        <v>4295.68</v>
      </c>
      <c r="G11" s="7">
        <v>4228.5600000000004</v>
      </c>
      <c r="H11" s="7">
        <v>1500</v>
      </c>
      <c r="I11" s="7">
        <v>1500</v>
      </c>
      <c r="J11" s="7">
        <v>1500</v>
      </c>
      <c r="K11" s="7">
        <v>1500</v>
      </c>
      <c r="L11" s="7">
        <f t="shared" ref="L11:L33" si="0">ROUND((E11+F11+G11)/3,2)</f>
        <v>4295.68</v>
      </c>
      <c r="M11" s="7">
        <f t="shared" ref="M11:M33" si="1">_xlfn.STDEV.S(E11,F11,G11)</f>
        <v>67.119999999999891</v>
      </c>
      <c r="N11" s="7">
        <f t="shared" ref="N11:N33" si="2">M11/L11*100</f>
        <v>1.5624999999999973</v>
      </c>
      <c r="O11" s="7">
        <f t="shared" ref="O11:O33" si="3">L11*D11</f>
        <v>8591.36</v>
      </c>
    </row>
    <row r="12" spans="1:15" ht="32.25" thickBot="1" x14ac:dyDescent="0.3">
      <c r="A12" s="5">
        <v>3</v>
      </c>
      <c r="B12" s="18" t="s">
        <v>35</v>
      </c>
      <c r="C12" s="6" t="s">
        <v>25</v>
      </c>
      <c r="D12" s="6">
        <v>2</v>
      </c>
      <c r="E12" s="7">
        <v>6939.4</v>
      </c>
      <c r="F12" s="7">
        <v>6832.64</v>
      </c>
      <c r="G12" s="7">
        <v>6725.88</v>
      </c>
      <c r="H12" s="7">
        <v>1500</v>
      </c>
      <c r="I12" s="7">
        <v>1500</v>
      </c>
      <c r="J12" s="7">
        <v>1500</v>
      </c>
      <c r="K12" s="7">
        <v>1500</v>
      </c>
      <c r="L12" s="7">
        <f t="shared" si="0"/>
        <v>6832.64</v>
      </c>
      <c r="M12" s="7">
        <f t="shared" si="1"/>
        <v>106.75999999999976</v>
      </c>
      <c r="N12" s="7">
        <f t="shared" si="2"/>
        <v>1.5624999999999964</v>
      </c>
      <c r="O12" s="7">
        <f t="shared" si="3"/>
        <v>13665.28</v>
      </c>
    </row>
    <row r="13" spans="1:15" ht="32.25" thickBot="1" x14ac:dyDescent="0.3">
      <c r="A13" s="5">
        <v>4</v>
      </c>
      <c r="B13" s="18" t="s">
        <v>36</v>
      </c>
      <c r="C13" s="6" t="s">
        <v>27</v>
      </c>
      <c r="D13" s="6">
        <v>1</v>
      </c>
      <c r="E13" s="7">
        <v>260</v>
      </c>
      <c r="F13" s="7">
        <v>256</v>
      </c>
      <c r="G13" s="7">
        <v>252</v>
      </c>
      <c r="H13" s="7">
        <v>1500</v>
      </c>
      <c r="I13" s="7">
        <v>1500</v>
      </c>
      <c r="J13" s="7">
        <v>1500</v>
      </c>
      <c r="K13" s="7">
        <v>1500</v>
      </c>
      <c r="L13" s="7">
        <f t="shared" si="0"/>
        <v>256</v>
      </c>
      <c r="M13" s="7">
        <f t="shared" si="1"/>
        <v>4</v>
      </c>
      <c r="N13" s="7">
        <f t="shared" si="2"/>
        <v>1.5625</v>
      </c>
      <c r="O13" s="7">
        <f t="shared" si="3"/>
        <v>256</v>
      </c>
    </row>
    <row r="14" spans="1:15" ht="48" thickBot="1" x14ac:dyDescent="0.3">
      <c r="A14" s="5">
        <v>5</v>
      </c>
      <c r="B14" s="18" t="s">
        <v>37</v>
      </c>
      <c r="C14" s="6" t="s">
        <v>27</v>
      </c>
      <c r="D14" s="6">
        <v>1</v>
      </c>
      <c r="E14" s="7">
        <v>1180.4000000000001</v>
      </c>
      <c r="F14" s="7">
        <v>1162.24</v>
      </c>
      <c r="G14" s="7">
        <v>1144.08</v>
      </c>
      <c r="H14" s="7">
        <v>1500</v>
      </c>
      <c r="I14" s="7">
        <v>1500</v>
      </c>
      <c r="J14" s="7">
        <v>1500</v>
      </c>
      <c r="K14" s="7">
        <v>1500</v>
      </c>
      <c r="L14" s="7">
        <f t="shared" si="0"/>
        <v>1162.24</v>
      </c>
      <c r="M14" s="7">
        <f t="shared" si="1"/>
        <v>18.160000000000082</v>
      </c>
      <c r="N14" s="7">
        <f t="shared" si="2"/>
        <v>1.5625000000000069</v>
      </c>
      <c r="O14" s="7">
        <f t="shared" si="3"/>
        <v>1162.24</v>
      </c>
    </row>
    <row r="15" spans="1:15" ht="32.25" thickBot="1" x14ac:dyDescent="0.3">
      <c r="A15" s="5">
        <v>6</v>
      </c>
      <c r="B15" s="18" t="s">
        <v>38</v>
      </c>
      <c r="C15" s="6" t="s">
        <v>27</v>
      </c>
      <c r="D15" s="6">
        <v>2</v>
      </c>
      <c r="E15" s="7">
        <v>2142.4</v>
      </c>
      <c r="F15" s="7">
        <v>2109.44</v>
      </c>
      <c r="G15" s="7">
        <v>2076.48</v>
      </c>
      <c r="H15" s="7">
        <v>1500</v>
      </c>
      <c r="I15" s="7">
        <v>1500</v>
      </c>
      <c r="J15" s="7">
        <v>1500</v>
      </c>
      <c r="K15" s="7">
        <v>1500</v>
      </c>
      <c r="L15" s="7">
        <f t="shared" si="0"/>
        <v>2109.44</v>
      </c>
      <c r="M15" s="7">
        <f t="shared" si="1"/>
        <v>32.960000000000036</v>
      </c>
      <c r="N15" s="7">
        <f t="shared" si="2"/>
        <v>1.5625000000000018</v>
      </c>
      <c r="O15" s="7">
        <f t="shared" si="3"/>
        <v>4218.88</v>
      </c>
    </row>
    <row r="16" spans="1:15" ht="48" thickBot="1" x14ac:dyDescent="0.3">
      <c r="A16" s="5">
        <v>7</v>
      </c>
      <c r="B16" s="18" t="s">
        <v>39</v>
      </c>
      <c r="C16" s="6" t="s">
        <v>27</v>
      </c>
      <c r="D16" s="6">
        <v>2</v>
      </c>
      <c r="E16" s="7">
        <v>214.5</v>
      </c>
      <c r="F16" s="7">
        <v>211.2</v>
      </c>
      <c r="G16" s="7">
        <v>207.9</v>
      </c>
      <c r="H16" s="7">
        <v>1500</v>
      </c>
      <c r="I16" s="7">
        <v>1500</v>
      </c>
      <c r="J16" s="7">
        <v>1500</v>
      </c>
      <c r="K16" s="7">
        <v>1500</v>
      </c>
      <c r="L16" s="7">
        <f t="shared" si="0"/>
        <v>211.2</v>
      </c>
      <c r="M16" s="7">
        <f t="shared" si="1"/>
        <v>3.2999999999999972</v>
      </c>
      <c r="N16" s="7">
        <f t="shared" si="2"/>
        <v>1.5624999999999989</v>
      </c>
      <c r="O16" s="7">
        <f t="shared" si="3"/>
        <v>422.4</v>
      </c>
    </row>
    <row r="17" spans="1:15" ht="32.25" thickBot="1" x14ac:dyDescent="0.3">
      <c r="A17" s="5">
        <v>8</v>
      </c>
      <c r="B17" s="18" t="s">
        <v>40</v>
      </c>
      <c r="C17" s="6" t="s">
        <v>33</v>
      </c>
      <c r="D17" s="6">
        <v>1</v>
      </c>
      <c r="E17" s="7">
        <v>306.8</v>
      </c>
      <c r="F17" s="7">
        <v>302.08</v>
      </c>
      <c r="G17" s="7">
        <v>297.36</v>
      </c>
      <c r="H17" s="7">
        <v>1500</v>
      </c>
      <c r="I17" s="7">
        <v>1500</v>
      </c>
      <c r="J17" s="7">
        <v>1500</v>
      </c>
      <c r="K17" s="7">
        <v>1500</v>
      </c>
      <c r="L17" s="7">
        <f t="shared" si="0"/>
        <v>302.08</v>
      </c>
      <c r="M17" s="7">
        <f t="shared" si="1"/>
        <v>4.7199999999999989</v>
      </c>
      <c r="N17" s="7">
        <f t="shared" si="2"/>
        <v>1.5624999999999996</v>
      </c>
      <c r="O17" s="7">
        <f t="shared" si="3"/>
        <v>302.08</v>
      </c>
    </row>
    <row r="18" spans="1:15" ht="32.25" thickBot="1" x14ac:dyDescent="0.3">
      <c r="A18" s="5">
        <v>9</v>
      </c>
      <c r="B18" s="18" t="s">
        <v>41</v>
      </c>
      <c r="C18" s="6" t="s">
        <v>33</v>
      </c>
      <c r="D18" s="6">
        <v>1</v>
      </c>
      <c r="E18" s="7">
        <v>555.1</v>
      </c>
      <c r="F18" s="7">
        <v>546.55999999999995</v>
      </c>
      <c r="G18" s="7">
        <v>538.02</v>
      </c>
      <c r="H18" s="7">
        <v>1500</v>
      </c>
      <c r="I18" s="7">
        <v>1500</v>
      </c>
      <c r="J18" s="7">
        <v>1500</v>
      </c>
      <c r="K18" s="7">
        <v>1500</v>
      </c>
      <c r="L18" s="7">
        <f t="shared" si="0"/>
        <v>546.55999999999995</v>
      </c>
      <c r="M18" s="7">
        <f t="shared" si="1"/>
        <v>8.5400000000000205</v>
      </c>
      <c r="N18" s="7">
        <f t="shared" si="2"/>
        <v>1.5625000000000038</v>
      </c>
      <c r="O18" s="7">
        <f t="shared" si="3"/>
        <v>546.55999999999995</v>
      </c>
    </row>
    <row r="19" spans="1:15" ht="16.5" thickBot="1" x14ac:dyDescent="0.3">
      <c r="A19" s="5">
        <v>10</v>
      </c>
      <c r="B19" s="18" t="s">
        <v>42</v>
      </c>
      <c r="C19" s="6" t="s">
        <v>33</v>
      </c>
      <c r="D19" s="6">
        <v>1</v>
      </c>
      <c r="E19" s="7">
        <v>237.9</v>
      </c>
      <c r="F19" s="7">
        <v>234.24</v>
      </c>
      <c r="G19" s="7">
        <v>230.58</v>
      </c>
      <c r="H19" s="7">
        <v>1500</v>
      </c>
      <c r="I19" s="7">
        <v>1500</v>
      </c>
      <c r="J19" s="7">
        <v>1500</v>
      </c>
      <c r="K19" s="7">
        <v>1500</v>
      </c>
      <c r="L19" s="7">
        <f t="shared" si="0"/>
        <v>234.24</v>
      </c>
      <c r="M19" s="7">
        <f t="shared" si="1"/>
        <v>3.6599999999999966</v>
      </c>
      <c r="N19" s="7">
        <f t="shared" si="2"/>
        <v>1.5624999999999984</v>
      </c>
      <c r="O19" s="7">
        <f t="shared" si="3"/>
        <v>234.24</v>
      </c>
    </row>
    <row r="20" spans="1:15" ht="16.5" thickBot="1" x14ac:dyDescent="0.3">
      <c r="A20" s="5">
        <v>11</v>
      </c>
      <c r="B20" s="18" t="s">
        <v>43</v>
      </c>
      <c r="C20" s="6" t="s">
        <v>33</v>
      </c>
      <c r="D20" s="6">
        <v>1</v>
      </c>
      <c r="E20" s="7">
        <v>487.5</v>
      </c>
      <c r="F20" s="7">
        <v>480</v>
      </c>
      <c r="G20" s="7">
        <v>472.5</v>
      </c>
      <c r="H20" s="7">
        <v>1500</v>
      </c>
      <c r="I20" s="7">
        <v>1500</v>
      </c>
      <c r="J20" s="7">
        <v>1500</v>
      </c>
      <c r="K20" s="7">
        <v>1500</v>
      </c>
      <c r="L20" s="7">
        <f t="shared" si="0"/>
        <v>480</v>
      </c>
      <c r="M20" s="7">
        <f t="shared" si="1"/>
        <v>7.5</v>
      </c>
      <c r="N20" s="7">
        <f t="shared" si="2"/>
        <v>1.5625</v>
      </c>
      <c r="O20" s="7">
        <f t="shared" si="3"/>
        <v>480</v>
      </c>
    </row>
    <row r="21" spans="1:15" ht="16.5" thickBot="1" x14ac:dyDescent="0.3">
      <c r="A21" s="5">
        <v>12</v>
      </c>
      <c r="B21" s="18" t="s">
        <v>44</v>
      </c>
      <c r="C21" s="6" t="s">
        <v>25</v>
      </c>
      <c r="D21" s="6">
        <v>4</v>
      </c>
      <c r="E21" s="7">
        <v>200.2</v>
      </c>
      <c r="F21" s="7">
        <v>197.12</v>
      </c>
      <c r="G21" s="7">
        <v>194.04</v>
      </c>
      <c r="H21" s="7">
        <v>1500</v>
      </c>
      <c r="I21" s="7">
        <v>1500</v>
      </c>
      <c r="J21" s="7">
        <v>1500</v>
      </c>
      <c r="K21" s="7">
        <v>1500</v>
      </c>
      <c r="L21" s="7">
        <f t="shared" si="0"/>
        <v>197.12</v>
      </c>
      <c r="M21" s="7">
        <f t="shared" si="1"/>
        <v>3.0799999999999983</v>
      </c>
      <c r="N21" s="7">
        <f t="shared" si="2"/>
        <v>1.5624999999999991</v>
      </c>
      <c r="O21" s="7">
        <f t="shared" si="3"/>
        <v>788.48</v>
      </c>
    </row>
    <row r="22" spans="1:15" ht="32.25" thickBot="1" x14ac:dyDescent="0.3">
      <c r="A22" s="5">
        <v>13</v>
      </c>
      <c r="B22" s="18" t="s">
        <v>45</v>
      </c>
      <c r="C22" s="6" t="s">
        <v>33</v>
      </c>
      <c r="D22" s="6">
        <v>1</v>
      </c>
      <c r="E22" s="7">
        <v>2056.6</v>
      </c>
      <c r="F22" s="7">
        <v>2024.96</v>
      </c>
      <c r="G22" s="7">
        <v>1993.32</v>
      </c>
      <c r="H22" s="7">
        <v>1500</v>
      </c>
      <c r="I22" s="7">
        <v>1500</v>
      </c>
      <c r="J22" s="7">
        <v>1500</v>
      </c>
      <c r="K22" s="7">
        <v>1500</v>
      </c>
      <c r="L22" s="7">
        <f t="shared" si="0"/>
        <v>2024.96</v>
      </c>
      <c r="M22" s="7">
        <f t="shared" si="1"/>
        <v>31.639999999999986</v>
      </c>
      <c r="N22" s="7">
        <f t="shared" si="2"/>
        <v>1.5624999999999993</v>
      </c>
      <c r="O22" s="7">
        <f t="shared" si="3"/>
        <v>2024.96</v>
      </c>
    </row>
    <row r="23" spans="1:15" ht="32.25" thickBot="1" x14ac:dyDescent="0.3">
      <c r="A23" s="5">
        <v>14</v>
      </c>
      <c r="B23" s="18" t="s">
        <v>46</v>
      </c>
      <c r="C23" s="6" t="s">
        <v>25</v>
      </c>
      <c r="D23" s="6">
        <v>5</v>
      </c>
      <c r="E23" s="7">
        <v>692.9</v>
      </c>
      <c r="F23" s="7">
        <v>682.24</v>
      </c>
      <c r="G23" s="7">
        <v>671.58</v>
      </c>
      <c r="H23" s="7">
        <v>1500</v>
      </c>
      <c r="I23" s="7">
        <v>1500</v>
      </c>
      <c r="J23" s="7">
        <v>1500</v>
      </c>
      <c r="K23" s="7">
        <v>1500</v>
      </c>
      <c r="L23" s="7">
        <f t="shared" si="0"/>
        <v>682.24</v>
      </c>
      <c r="M23" s="7">
        <f t="shared" si="1"/>
        <v>10.659999999999968</v>
      </c>
      <c r="N23" s="7">
        <f t="shared" si="2"/>
        <v>1.5624999999999953</v>
      </c>
      <c r="O23" s="7">
        <f t="shared" si="3"/>
        <v>3411.2</v>
      </c>
    </row>
    <row r="24" spans="1:15" ht="32.25" thickBot="1" x14ac:dyDescent="0.3">
      <c r="A24" s="5">
        <v>15</v>
      </c>
      <c r="B24" s="18" t="s">
        <v>47</v>
      </c>
      <c r="C24" s="6" t="s">
        <v>25</v>
      </c>
      <c r="D24" s="6">
        <v>4</v>
      </c>
      <c r="E24" s="7">
        <v>708.5</v>
      </c>
      <c r="F24" s="7">
        <v>697.6</v>
      </c>
      <c r="G24" s="7">
        <v>686.7</v>
      </c>
      <c r="H24" s="7">
        <v>1500</v>
      </c>
      <c r="I24" s="7">
        <v>1500</v>
      </c>
      <c r="J24" s="7">
        <v>1500</v>
      </c>
      <c r="K24" s="7">
        <v>1500</v>
      </c>
      <c r="L24" s="7">
        <f t="shared" si="0"/>
        <v>697.6</v>
      </c>
      <c r="M24" s="7">
        <f t="shared" si="1"/>
        <v>10.899999999999977</v>
      </c>
      <c r="N24" s="7">
        <f t="shared" si="2"/>
        <v>1.5624999999999967</v>
      </c>
      <c r="O24" s="7">
        <f t="shared" si="3"/>
        <v>2790.4</v>
      </c>
    </row>
    <row r="25" spans="1:15" ht="16.5" thickBot="1" x14ac:dyDescent="0.3">
      <c r="A25" s="5">
        <v>16</v>
      </c>
      <c r="B25" s="18" t="s">
        <v>48</v>
      </c>
      <c r="C25" s="6" t="s">
        <v>33</v>
      </c>
      <c r="D25" s="6">
        <v>1</v>
      </c>
      <c r="E25" s="7">
        <v>384.8</v>
      </c>
      <c r="F25" s="7">
        <v>378.88</v>
      </c>
      <c r="G25" s="7">
        <v>372.96</v>
      </c>
      <c r="H25" s="7">
        <v>1500</v>
      </c>
      <c r="I25" s="7">
        <v>1500</v>
      </c>
      <c r="J25" s="7">
        <v>1500</v>
      </c>
      <c r="K25" s="7">
        <v>1500</v>
      </c>
      <c r="L25" s="7">
        <f t="shared" si="0"/>
        <v>378.88</v>
      </c>
      <c r="M25" s="7">
        <f t="shared" si="1"/>
        <v>5.9200000000000159</v>
      </c>
      <c r="N25" s="7">
        <f t="shared" si="2"/>
        <v>1.5625000000000042</v>
      </c>
      <c r="O25" s="7">
        <f t="shared" si="3"/>
        <v>378.88</v>
      </c>
    </row>
    <row r="26" spans="1:15" ht="32.25" thickBot="1" x14ac:dyDescent="0.3">
      <c r="A26" s="5">
        <v>17</v>
      </c>
      <c r="B26" s="18" t="s">
        <v>49</v>
      </c>
      <c r="C26" s="6" t="s">
        <v>25</v>
      </c>
      <c r="D26" s="6">
        <v>4</v>
      </c>
      <c r="E26" s="7">
        <v>174.2</v>
      </c>
      <c r="F26" s="7">
        <v>171.52</v>
      </c>
      <c r="G26" s="7">
        <v>168.84</v>
      </c>
      <c r="H26" s="7">
        <v>1500</v>
      </c>
      <c r="I26" s="7">
        <v>1500</v>
      </c>
      <c r="J26" s="7">
        <v>1500</v>
      </c>
      <c r="K26" s="7">
        <v>1500</v>
      </c>
      <c r="L26" s="7">
        <f t="shared" si="0"/>
        <v>171.52</v>
      </c>
      <c r="M26" s="7">
        <f t="shared" si="1"/>
        <v>2.6799999999999926</v>
      </c>
      <c r="N26" s="7">
        <f t="shared" si="2"/>
        <v>1.5624999999999956</v>
      </c>
      <c r="O26" s="7">
        <f t="shared" si="3"/>
        <v>686.08</v>
      </c>
    </row>
    <row r="27" spans="1:15" ht="16.5" thickBot="1" x14ac:dyDescent="0.3">
      <c r="A27" s="5">
        <v>18</v>
      </c>
      <c r="B27" s="18" t="s">
        <v>50</v>
      </c>
      <c r="C27" s="6" t="s">
        <v>25</v>
      </c>
      <c r="D27" s="6">
        <v>1</v>
      </c>
      <c r="E27" s="7">
        <v>1290.9000000000001</v>
      </c>
      <c r="F27" s="7">
        <v>1271.04</v>
      </c>
      <c r="G27" s="7">
        <v>1251.18</v>
      </c>
      <c r="H27" s="7">
        <v>1500</v>
      </c>
      <c r="I27" s="7">
        <v>1500</v>
      </c>
      <c r="J27" s="7">
        <v>1500</v>
      </c>
      <c r="K27" s="7">
        <v>1500</v>
      </c>
      <c r="L27" s="7">
        <f t="shared" si="0"/>
        <v>1271.04</v>
      </c>
      <c r="M27" s="7">
        <f t="shared" si="1"/>
        <v>19.860000000000014</v>
      </c>
      <c r="N27" s="7">
        <f t="shared" si="2"/>
        <v>1.5625000000000011</v>
      </c>
      <c r="O27" s="7">
        <f t="shared" si="3"/>
        <v>1271.04</v>
      </c>
    </row>
    <row r="28" spans="1:15" ht="48" thickBot="1" x14ac:dyDescent="0.3">
      <c r="A28" s="5">
        <v>19</v>
      </c>
      <c r="B28" s="18" t="s">
        <v>51</v>
      </c>
      <c r="C28" s="6" t="s">
        <v>27</v>
      </c>
      <c r="D28" s="6">
        <v>1</v>
      </c>
      <c r="E28" s="7">
        <v>3785.6</v>
      </c>
      <c r="F28" s="7">
        <v>3727.36</v>
      </c>
      <c r="G28" s="7">
        <v>3669.12</v>
      </c>
      <c r="H28" s="7">
        <v>1500</v>
      </c>
      <c r="I28" s="7">
        <v>1500</v>
      </c>
      <c r="J28" s="7">
        <v>1500</v>
      </c>
      <c r="K28" s="7">
        <v>1500</v>
      </c>
      <c r="L28" s="7">
        <f t="shared" si="0"/>
        <v>3727.36</v>
      </c>
      <c r="M28" s="7">
        <f t="shared" si="1"/>
        <v>58.240000000000009</v>
      </c>
      <c r="N28" s="7">
        <f t="shared" si="2"/>
        <v>1.5625000000000004</v>
      </c>
      <c r="O28" s="7">
        <f t="shared" si="3"/>
        <v>3727.36</v>
      </c>
    </row>
    <row r="29" spans="1:15" ht="32.25" thickBot="1" x14ac:dyDescent="0.3">
      <c r="A29" s="5">
        <v>20</v>
      </c>
      <c r="B29" s="18" t="s">
        <v>52</v>
      </c>
      <c r="C29" s="6" t="s">
        <v>25</v>
      </c>
      <c r="D29" s="6">
        <v>4</v>
      </c>
      <c r="E29" s="7">
        <v>1103.7</v>
      </c>
      <c r="F29" s="7">
        <v>1086.72</v>
      </c>
      <c r="G29" s="7">
        <v>1069.74</v>
      </c>
      <c r="H29" s="7">
        <v>1500</v>
      </c>
      <c r="I29" s="7">
        <v>1500</v>
      </c>
      <c r="J29" s="7">
        <v>1500</v>
      </c>
      <c r="K29" s="7">
        <v>1500</v>
      </c>
      <c r="L29" s="7">
        <f t="shared" si="0"/>
        <v>1086.72</v>
      </c>
      <c r="M29" s="7">
        <f t="shared" si="1"/>
        <v>16.980000000000018</v>
      </c>
      <c r="N29" s="7">
        <f t="shared" si="2"/>
        <v>1.5625000000000018</v>
      </c>
      <c r="O29" s="7">
        <f t="shared" si="3"/>
        <v>4346.88</v>
      </c>
    </row>
    <row r="30" spans="1:15" ht="32.25" thickBot="1" x14ac:dyDescent="0.3">
      <c r="A30" s="5">
        <v>21</v>
      </c>
      <c r="B30" s="18" t="s">
        <v>53</v>
      </c>
      <c r="C30" s="6" t="s">
        <v>25</v>
      </c>
      <c r="D30" s="6">
        <v>1</v>
      </c>
      <c r="E30" s="7">
        <v>1983.8</v>
      </c>
      <c r="F30" s="7">
        <v>1953.28</v>
      </c>
      <c r="G30" s="7">
        <v>1922.76</v>
      </c>
      <c r="H30" s="7">
        <v>1500</v>
      </c>
      <c r="I30" s="7">
        <v>1500</v>
      </c>
      <c r="J30" s="7">
        <v>1500</v>
      </c>
      <c r="K30" s="7">
        <v>1500</v>
      </c>
      <c r="L30" s="7">
        <f t="shared" si="0"/>
        <v>1953.28</v>
      </c>
      <c r="M30" s="7">
        <f t="shared" si="1"/>
        <v>30.519999999999982</v>
      </c>
      <c r="N30" s="7">
        <f t="shared" si="2"/>
        <v>1.5624999999999991</v>
      </c>
      <c r="O30" s="7">
        <f t="shared" si="3"/>
        <v>1953.28</v>
      </c>
    </row>
    <row r="31" spans="1:15" ht="32.25" thickBot="1" x14ac:dyDescent="0.3">
      <c r="A31" s="5">
        <v>22</v>
      </c>
      <c r="B31" s="18" t="s">
        <v>54</v>
      </c>
      <c r="C31" s="6" t="s">
        <v>27</v>
      </c>
      <c r="D31" s="6">
        <v>1</v>
      </c>
      <c r="E31" s="7">
        <v>1584.7</v>
      </c>
      <c r="F31" s="7">
        <v>1560.32</v>
      </c>
      <c r="G31" s="7">
        <v>1535.94</v>
      </c>
      <c r="H31" s="7">
        <v>1500</v>
      </c>
      <c r="I31" s="7">
        <v>1500</v>
      </c>
      <c r="J31" s="7">
        <v>1500</v>
      </c>
      <c r="K31" s="7">
        <v>1500</v>
      </c>
      <c r="L31" s="7">
        <f t="shared" si="0"/>
        <v>1560.32</v>
      </c>
      <c r="M31" s="7">
        <f t="shared" si="1"/>
        <v>24.379999999999995</v>
      </c>
      <c r="N31" s="7">
        <f t="shared" si="2"/>
        <v>1.5624999999999998</v>
      </c>
      <c r="O31" s="7">
        <f t="shared" si="3"/>
        <v>1560.32</v>
      </c>
    </row>
    <row r="32" spans="1:15" ht="16.5" thickBot="1" x14ac:dyDescent="0.3">
      <c r="A32" s="5">
        <v>23</v>
      </c>
      <c r="B32" s="18" t="s">
        <v>55</v>
      </c>
      <c r="C32" s="6" t="s">
        <v>25</v>
      </c>
      <c r="D32" s="6">
        <v>2</v>
      </c>
      <c r="E32" s="7">
        <v>5051.8</v>
      </c>
      <c r="F32" s="7">
        <v>4974.08</v>
      </c>
      <c r="G32" s="7">
        <v>4896.3599999999997</v>
      </c>
      <c r="H32" s="7">
        <v>1500</v>
      </c>
      <c r="I32" s="7">
        <v>1500</v>
      </c>
      <c r="J32" s="7">
        <v>1500</v>
      </c>
      <c r="K32" s="7">
        <v>1500</v>
      </c>
      <c r="L32" s="7">
        <f t="shared" si="0"/>
        <v>4974.08</v>
      </c>
      <c r="M32" s="7">
        <f t="shared" si="1"/>
        <v>77.720000000000255</v>
      </c>
      <c r="N32" s="7">
        <f t="shared" si="2"/>
        <v>1.5625000000000051</v>
      </c>
      <c r="O32" s="7">
        <f t="shared" si="3"/>
        <v>9948.16</v>
      </c>
    </row>
    <row r="33" spans="1:15" ht="16.5" thickBot="1" x14ac:dyDescent="0.3">
      <c r="A33" s="5">
        <v>24</v>
      </c>
      <c r="B33" s="18" t="s">
        <v>55</v>
      </c>
      <c r="C33" s="6" t="s">
        <v>25</v>
      </c>
      <c r="D33" s="6">
        <v>2</v>
      </c>
      <c r="E33" s="7">
        <v>5051.8</v>
      </c>
      <c r="F33" s="7">
        <v>4974.08</v>
      </c>
      <c r="G33" s="7">
        <v>4896.3599999999997</v>
      </c>
      <c r="H33" s="7">
        <v>1500</v>
      </c>
      <c r="I33" s="7">
        <v>1500</v>
      </c>
      <c r="J33" s="7">
        <v>1500</v>
      </c>
      <c r="K33" s="7">
        <v>1500</v>
      </c>
      <c r="L33" s="7">
        <f t="shared" si="0"/>
        <v>4974.08</v>
      </c>
      <c r="M33" s="7">
        <f t="shared" si="1"/>
        <v>77.720000000000255</v>
      </c>
      <c r="N33" s="7">
        <f t="shared" si="2"/>
        <v>1.5625000000000051</v>
      </c>
      <c r="O33" s="7">
        <f t="shared" si="3"/>
        <v>9948.16</v>
      </c>
    </row>
    <row r="34" spans="1:15" ht="15.75" x14ac:dyDescent="0.25">
      <c r="O34" s="7">
        <f>O10+O11+O12+O13+O14+O15+O16+O17+O18+O19+O20+O21+O23+O22+O24+O25+O26+O27+O28+O29+O30+O31+O32+O33</f>
        <v>73402.880000000005</v>
      </c>
    </row>
    <row r="37" spans="1:15" ht="15.75" customHeight="1" x14ac:dyDescent="0.25">
      <c r="A37" s="20" t="s">
        <v>18</v>
      </c>
      <c r="B37" s="20"/>
      <c r="C37" s="20"/>
      <c r="D37" s="20"/>
      <c r="E37" s="20"/>
      <c r="F37" s="20"/>
      <c r="G37" s="8">
        <f>O34</f>
        <v>73402.880000000005</v>
      </c>
      <c r="H37" s="9"/>
      <c r="I37" s="9"/>
      <c r="J37" s="9"/>
      <c r="K37" s="10"/>
      <c r="L37" s="11" t="s">
        <v>19</v>
      </c>
      <c r="M37" s="12"/>
      <c r="N37" s="11"/>
      <c r="O37" s="12"/>
    </row>
    <row r="39" spans="1:15" ht="15.75" x14ac:dyDescent="0.25">
      <c r="A39" s="14" t="s">
        <v>20</v>
      </c>
      <c r="B39" s="15"/>
      <c r="C39" s="13"/>
      <c r="D39" s="13"/>
      <c r="E39" s="12"/>
      <c r="F39" s="13" t="s">
        <v>23</v>
      </c>
      <c r="L39" s="17"/>
      <c r="M39" s="13" t="s">
        <v>31</v>
      </c>
      <c r="N39" s="13"/>
      <c r="O39" s="13"/>
    </row>
  </sheetData>
  <mergeCells count="19">
    <mergeCell ref="L1:O1"/>
    <mergeCell ref="L2:O2"/>
    <mergeCell ref="B3:M3"/>
    <mergeCell ref="A4:O4"/>
    <mergeCell ref="A5:D5"/>
    <mergeCell ref="A37:F37"/>
    <mergeCell ref="K8:K9"/>
    <mergeCell ref="L8:N8"/>
    <mergeCell ref="O8:O9"/>
    <mergeCell ref="E5:O5"/>
    <mergeCell ref="A6:D6"/>
    <mergeCell ref="E6:O6"/>
    <mergeCell ref="A7:O7"/>
    <mergeCell ref="A8:A9"/>
    <mergeCell ref="B8:B9"/>
    <mergeCell ref="C8:C9"/>
    <mergeCell ref="D8:D9"/>
    <mergeCell ref="E8:G8"/>
    <mergeCell ref="H8:J8"/>
  </mergeCells>
  <pageMargins left="0.7" right="0.7" top="0.75" bottom="0.75" header="0.3" footer="0.3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Вячеслав</dc:creator>
  <cp:lastModifiedBy>Мария Н. Ефимова</cp:lastModifiedBy>
  <cp:lastPrinted>2026-06-26T07:01:25Z</cp:lastPrinted>
  <dcterms:created xsi:type="dcterms:W3CDTF">2015-06-05T18:19:34Z</dcterms:created>
  <dcterms:modified xsi:type="dcterms:W3CDTF">2026-06-26T07:46:49Z</dcterms:modified>
</cp:coreProperties>
</file>