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<sst xmlns="http://schemas.openxmlformats.org/spreadsheetml/2006/main" count="32" uniqueCount="32">
  <si>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Обоснование начальной (максимальной) цены контракта на поставку блок формирования изображения Xerox</t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</si>
  <si>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</si>
  <si>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</si>
  <si>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</si>
  <si>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</si>
  <si>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</si>
  <si>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Расчет начальной (максимальной) цены контракта выполнен методом сопоставимых рыночных цен в соответствии с частью 2 статьи 22 Федерального закона от 05.04.2013 г. 
№ 44-ФЗ «О контрактной системе в сфере закупок товаров, работ, услуг для обеспечения государственных и муниципальных нужд» и  Методическими рекомендациями по применению методов определения начальной (максимальной) цены контракта, цены контракта, заключаемого с (подрядчиком, исполнителем), утвержденными приказом Минэконом РФ от 02.10.2013 г. № 567.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</si>
  <si>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</si>
  <si>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</si>
  <si>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</si>
  <si>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</si>
  <si>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</si>
  <si>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</si>
  <si>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</si>
  <si>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</si>
  <si>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</si>
  <si>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</si>
  <si>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</si>
  <si>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</si>
  <si>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t xml:space="preserve">цена источника 1 Вх. № 02-30/489 от 20.04.2026</t>
  </si>
  <si>
    <t xml:space="preserve">цена источника 2 Вх. № 02-30/491 от 20.04.2026</t>
  </si>
  <si>
    <t xml:space="preserve">цена источника 3 Вх. № 02-30/490 от 20.04.2026</t>
  </si>
  <si>
    <t xml:space="preserve">блок формирования изображения Xerox</t>
  </si>
  <si>
    <t xml:space="preserve">26.20.40.120</t>
  </si>
  <si>
    <t xml:space="preserve">шт</t>
  </si>
  <si>
    <t xml:space="preserve">Итого: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</si>
  <si>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</si>
  <si>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</si>
  <si>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t xml:space="preserve">Дата подготовки обоснования НМЦК: 01.06.2026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</si>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</sst>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"/>
    <numFmt numFmtId="166" formatCode="#,##0"/>
    <numFmt numFmtId="167" formatCode="#,##0.00"/>
    <numFmt numFmtId="168" formatCode="#,##0.00_р_.;\-#,##0.00_р_."/>
    <numFmt numFmtId="169" formatCode="0.00%"/>
    <numFmt numFmtId="170" formatCode="#,##0.00&quot;р.&quot;;\-#,##0.00&quot;р.&quot;"/>
  </numFmts>
  <fonts count="16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5"/>
      <color theme="1"/>
      <name val="Times New Roman"/>
      <family val="1"/>
      <charset val="1"/>
    </font>
    <font>
      <sz val="15"/>
      <color theme="1"/>
      <name val="Times New Roman"/>
      <family val="1"/>
      <charset val="1"/>
    </font>
    <font>
      <b val="true"/>
      <sz val="15"/>
      <color theme="1"/>
      <name val="Times New Roman"/>
      <family val="1"/>
    </font>
    <font>
      <b val="true"/>
      <u val="single"/>
      <sz val="15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3"/>
      <color theme="1"/>
      <name val="Times New Roman"/>
      <family val="0"/>
    </font>
    <font>
      <sz val="10"/>
      <color rgb="FF000000"/>
      <name val="Times New Roman"/>
      <family val="0"/>
    </font>
    <font>
      <sz val="12"/>
      <color theme="1"/>
      <name val="Cambria Math"/>
      <family val="0"/>
    </font>
    <font>
      <sz val="5"/>
      <color rgb="FF000000"/>
      <name val="Times New Roman"/>
      <family val="0"/>
    </font>
    <font>
      <sz val="11"/>
      <color theme="1"/>
      <name val="Cambria Math"/>
      <family val="0"/>
    </font>
    <font>
      <sz val="11"/>
      <color theme="1"/>
      <name val="Times New Roman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568440</xdr:colOff>
      <xdr:row>6</xdr:row>
      <xdr:rowOff>90720</xdr:rowOff>
    </xdr:from>
    <xdr:to>
      <xdr:col>6</xdr:col>
      <xdr:colOff>861480</xdr:colOff>
      <xdr:row>6</xdr:row>
      <xdr:rowOff>1789920</xdr:rowOff>
    </xdr:to>
    <xdr:sp>
      <xdr:nvSpPr>
        <xdr:cNvPr id="1" name="TextBox 1"/>
        <xdr:cNvSpPr/>
      </xdr:nvSpPr>
      <xdr:spPr>
        <a:xfrm>
          <a:off x="3650760" y="2461320"/>
          <a:ext cx="3609000" cy="1699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= √(( ∑2_(𝑖=1)^𝑛▒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_𝑖  − 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0</xdr:col>
      <xdr:colOff>18000</xdr:colOff>
      <xdr:row>6</xdr:row>
      <xdr:rowOff>80640</xdr:rowOff>
    </xdr:from>
    <xdr:to>
      <xdr:col>3</xdr:col>
      <xdr:colOff>203760</xdr:colOff>
      <xdr:row>6</xdr:row>
      <xdr:rowOff>1813320</xdr:rowOff>
    </xdr:to>
    <xdr:sp>
      <xdr:nvSpPr>
        <xdr:cNvPr id="2" name="TextBox 2"/>
        <xdr:cNvSpPr/>
      </xdr:nvSpPr>
      <xdr:spPr>
        <a:xfrm>
          <a:off x="18000" y="2451240"/>
          <a:ext cx="3268080" cy="1732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рын=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/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×∑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𝑖=1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^𝑛▒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(объем) закупаемого товара;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6</xdr:col>
      <xdr:colOff>934200</xdr:colOff>
      <xdr:row>6</xdr:row>
      <xdr:rowOff>34920</xdr:rowOff>
    </xdr:from>
    <xdr:to>
      <xdr:col>9</xdr:col>
      <xdr:colOff>622440</xdr:colOff>
      <xdr:row>6</xdr:row>
      <xdr:rowOff>1767600</xdr:rowOff>
    </xdr:to>
    <xdr:sp>
      <xdr:nvSpPr>
        <xdr:cNvPr id="3" name="TextBox 3"/>
        <xdr:cNvSpPr/>
      </xdr:nvSpPr>
      <xdr:spPr>
        <a:xfrm>
          <a:off x="7332480" y="2405520"/>
          <a:ext cx="3952080" cy="1732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Коэффициент вариации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𝑉=𝜎/⟨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c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реднее квадратичное отклонение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F19" activeCellId="0" sqref="F19"/>
    </sheetView>
  </sheetViews>
  <sheetFormatPr defaultColWidth="10.89453125" defaultRowHeight="15" customHeight="true" zeroHeight="false" outlineLevelRow="0" outlineLevelCol="0"/>
  <cols>
    <col collapsed="false" customWidth="true" hidden="false" outlineLevel="0" max="1" min="1" style="1" width="3.89"/>
    <col collapsed="false" customWidth="true" hidden="false" outlineLevel="0" max="2" min="2" style="2" width="35.89"/>
    <col collapsed="false" customWidth="true" hidden="true" outlineLevel="0" max="3" min="3" style="2" width="3.57"/>
    <col collapsed="false" customWidth="true" hidden="false" outlineLevel="0" max="4" min="4" style="2" width="15.45"/>
    <col collapsed="false" customWidth="true" hidden="false" outlineLevel="0" max="5" min="5" style="2" width="16.87"/>
    <col collapsed="false" customWidth="true" hidden="false" outlineLevel="0" max="6" min="6" style="2" width="10.48"/>
    <col collapsed="false" customWidth="true" hidden="false" outlineLevel="0" max="7" min="7" style="2" width="18.89"/>
    <col collapsed="false" customWidth="true" hidden="false" outlineLevel="0" max="8" min="8" style="2" width="17.25"/>
    <col collapsed="false" customWidth="true" hidden="false" outlineLevel="0" max="9" min="9" style="2" width="18.89"/>
    <col collapsed="false" customWidth="true" hidden="false" outlineLevel="0" max="10" min="10" style="2" width="18.03"/>
    <col collapsed="false" customWidth="true" hidden="false" outlineLevel="0" max="11" min="11" style="2" width="12.31"/>
    <col collapsed="false" customWidth="true" hidden="false" outlineLevel="0" max="12" min="12" style="2" width="15.9"/>
    <col collapsed="false" customWidth="true" hidden="false" outlineLevel="0" max="13" min="13" style="2" width="11.55"/>
    <col collapsed="false" customWidth="false" hidden="false" outlineLevel="0" max="14" min="14" style="2" width="10.89"/>
    <col collapsed="false" customWidth="true" hidden="false" outlineLevel="0" max="15" min="15" style="2" width="13.37"/>
    <col collapsed="false" customWidth="false" hidden="false" outlineLevel="0" max="21" min="16" style="2" width="10.89"/>
    <col collapsed="false" customWidth="false" hidden="false" outlineLevel="0" max="16383" min="23" style="2" width="10.89"/>
    <col collapsed="false" customWidth="true" hidden="false" outlineLevel="0" max="16384" min="16384" style="2" width="8.37"/>
  </cols>
  <sheetData>
    <row r="1" customFormat="false" ht="19.5" hidden="false" customHeight="true" outlineLevel="0" collapsed="false"/>
    <row r="2" customFormat="false" ht="18.5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customFormat="false" ht="19.5" hidden="false" customHeight="true" outlineLevel="0" collapsed="false">
      <c r="A3" s="5" t="s">
        <v>1</v>
      </c>
      <c r="B3" s="5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4"/>
    </row>
    <row r="4" customFormat="false" ht="33.25" hidden="false" customHeight="true" outlineLevel="0" collapsed="false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4"/>
      <c r="O4" s="4"/>
    </row>
    <row r="5" customFormat="false" ht="18.55" hidden="false" customHeight="false" outlineLevel="0" collapsed="false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/>
      <c r="O5" s="4"/>
    </row>
    <row r="6" customFormat="false" ht="77.3" hidden="false" customHeight="true" outlineLevel="0" collapsed="false">
      <c r="A6" s="6" t="s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145.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customFormat="false" ht="19.5" hidden="false" customHeight="true" outlineLevel="0" collapsed="false">
      <c r="A8" s="9" t="s">
        <v>7</v>
      </c>
      <c r="B8" s="9" t="s">
        <v>8</v>
      </c>
      <c r="C8" s="9"/>
      <c r="D8" s="9" t="s">
        <v>9</v>
      </c>
      <c r="E8" s="9" t="s">
        <v>10</v>
      </c>
      <c r="F8" s="9" t="s">
        <v>11</v>
      </c>
      <c r="G8" s="10" t="s">
        <v>12</v>
      </c>
      <c r="H8" s="10"/>
      <c r="I8" s="10"/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11" t="s">
        <v>18</v>
      </c>
      <c r="P8" s="12"/>
      <c r="R8" s="12"/>
    </row>
    <row r="9" customFormat="false" ht="67.15" hidden="false" customHeight="false" outlineLevel="0" collapsed="false">
      <c r="A9" s="9"/>
      <c r="B9" s="9"/>
      <c r="C9" s="9"/>
      <c r="D9" s="9"/>
      <c r="E9" s="9"/>
      <c r="F9" s="9"/>
      <c r="G9" s="13" t="s">
        <v>19</v>
      </c>
      <c r="H9" s="13" t="s">
        <v>20</v>
      </c>
      <c r="I9" s="13" t="s">
        <v>21</v>
      </c>
      <c r="J9" s="9"/>
      <c r="K9" s="9"/>
      <c r="L9" s="9"/>
      <c r="M9" s="9"/>
      <c r="N9" s="9"/>
      <c r="O9" s="11"/>
      <c r="P9" s="12"/>
      <c r="R9" s="12"/>
    </row>
    <row r="10" customFormat="false" ht="58.3" hidden="false" customHeight="true" outlineLevel="0" collapsed="false">
      <c r="A10" s="13" t="n">
        <v>1</v>
      </c>
      <c r="B10" s="14" t="s">
        <v>22</v>
      </c>
      <c r="C10" s="14"/>
      <c r="D10" s="15" t="s">
        <v>23</v>
      </c>
      <c r="E10" s="13" t="s">
        <v>24</v>
      </c>
      <c r="F10" s="16" t="n">
        <v>10</v>
      </c>
      <c r="G10" s="17" t="n">
        <v>10120</v>
      </c>
      <c r="H10" s="17" t="n">
        <v>10176</v>
      </c>
      <c r="I10" s="17" t="n">
        <v>9680</v>
      </c>
      <c r="J10" s="18" t="n">
        <f aca="false">ROUND(((G10+H10+I10)/3),2)</f>
        <v>9992</v>
      </c>
      <c r="K10" s="19" t="n">
        <f aca="false">SQRT(((POWER(G10-J10,2)+POWER(H10-J10,2)+POWER(I10-J10,2))/2))/J10</f>
        <v>0.0271864320998393</v>
      </c>
      <c r="L10" s="17" t="n">
        <f aca="false">J10</f>
        <v>9992</v>
      </c>
      <c r="M10" s="17" t="n">
        <f aca="false">MIN(G10:I10)</f>
        <v>9680</v>
      </c>
      <c r="N10" s="17" t="n">
        <f aca="false">L10*F10</f>
        <v>99920</v>
      </c>
      <c r="O10" s="20" t="n">
        <f aca="false">M10*F10</f>
        <v>96800</v>
      </c>
      <c r="P10" s="12"/>
      <c r="R10" s="12"/>
    </row>
    <row r="11" customFormat="false" ht="28.7" hidden="false" customHeight="true" outlineLevel="0" collapsed="false">
      <c r="A11" s="21" t="s">
        <v>25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 t="n">
        <f aca="false">M10</f>
        <v>9680</v>
      </c>
      <c r="N11" s="22" t="n">
        <f aca="false">SUM(N10)</f>
        <v>99920</v>
      </c>
      <c r="O11" s="23" t="n">
        <f aca="false">SUM(O10)</f>
        <v>96800</v>
      </c>
    </row>
    <row r="12" customFormat="false" ht="28.7" hidden="false" customHeight="true" outlineLevel="0" collapsed="false">
      <c r="A12" s="24" t="s">
        <v>26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customFormat="false" ht="28.7" hidden="false" customHeight="true" outlineLevel="0" collapsed="false">
      <c r="A13" s="25" t="n">
        <f aca="false">N11</f>
        <v>99920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customFormat="false" ht="45.55" hidden="false" customHeight="true" outlineLevel="0" collapsed="false">
      <c r="A14" s="26" t="s">
        <v>27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customFormat="false" ht="28.45" hidden="false" customHeight="true" outlineLevel="0" collapsed="false">
      <c r="A15" s="27" t="n">
        <f aca="false">O11</f>
        <v>96800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customFormat="false" ht="9.75" hidden="false" customHeight="true" outlineLevel="0" collapsed="false"/>
    <row r="17" customFormat="false" ht="15" hidden="false" customHeight="true" outlineLevel="0" collapsed="false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customFormat="false" ht="15" hidden="false" customHeight="true" outlineLevel="0" collapsed="false">
      <c r="A18" s="28" t="s">
        <v>29</v>
      </c>
      <c r="B18" s="28"/>
      <c r="C18" s="28"/>
    </row>
    <row r="19" customFormat="false" ht="15" hidden="false" customHeight="true" outlineLevel="0" collapsed="false">
      <c r="A19" s="29"/>
      <c r="B19" s="29"/>
      <c r="C19" s="29"/>
      <c r="D19" s="29"/>
    </row>
    <row r="20" customFormat="false" ht="19.5" hidden="false" customHeight="true" outlineLevel="0" collapsed="false">
      <c r="A20" s="30" t="s">
        <v>30</v>
      </c>
      <c r="B20" s="30"/>
      <c r="C20" s="30"/>
      <c r="D20" s="30"/>
    </row>
    <row r="21" customFormat="false" ht="15" hidden="false" customHeight="true" outlineLevel="0" collapsed="false">
      <c r="A21" s="29" t="s">
        <v>31</v>
      </c>
      <c r="B21" s="29"/>
      <c r="C21" s="29"/>
      <c r="D21" s="29"/>
    </row>
    <row r="1048576" customFormat="false" ht="12.8" hidden="false" customHeight="false" outlineLevel="0" collapsed="false"/>
  </sheetData>
  <mergeCells count="31">
    <mergeCell ref="A2:M2"/>
    <mergeCell ref="A3:B3"/>
    <mergeCell ref="C3:M3"/>
    <mergeCell ref="A4:B4"/>
    <mergeCell ref="C4:M4"/>
    <mergeCell ref="A5:M5"/>
    <mergeCell ref="A6:O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B10:C10"/>
    <mergeCell ref="A11:M11"/>
    <mergeCell ref="A12:O12"/>
    <mergeCell ref="A13:O13"/>
    <mergeCell ref="A14:O14"/>
    <mergeCell ref="A15:O15"/>
    <mergeCell ref="A17:M17"/>
    <mergeCell ref="A18:C18"/>
    <mergeCell ref="A19:D19"/>
    <mergeCell ref="A20:D20"/>
    <mergeCell ref="A21:D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2023-02-03T13:24:35Z</dcterms:created>
  <dc:creator>Microsoft Office User</dc:creator>
  <dc:description/>
  <dc:language>ru-RU</dc:language>
  <cp:lastModifiedBy/>
  <cp:lastPrinted>2025-10-13T10:29:16Z</cp:lastPrinted>
  <dcterms:modified xsi:type="dcterms:W3CDTF">2026-06-01T11:29:04Z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