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 (по средней цене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<sst xmlns="http://schemas.openxmlformats.org/spreadsheetml/2006/main" count="29" uniqueCount="29">
  <si>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ОБОСНОВАНИЕ ЦЕНЫ КОНТРАКТА, ЗАКЛЮЧАЕМОГО С ЕДИНСТВЕННЫМ ПОСТАВЩИКОМ</t>
  </si>
  <si>
    <t xml:space="preserve">Объект закупки</t>
  </si>
  <si>
    <t xml:space="preserve">Оказание услуг по услуг по техническому обслуживанию (промывка и гидравлическое испытание) системы отопления помещений Ленинского районного отделения судебных приставов г.Н.Новгорода</t>
  </si>
  <si>
    <t xml:space="preserve">Используемый метод определения НМЦК 
с обоснованием:</t>
  </si>
  <si>
    <t xml:space="preserve">1. Цена контракта определена в соответствии с п. 1 ч. 1 ст.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нужд".
2. Цена контракта определяется и обосновывается посредством применения метода сопоставимых рыночных цен (анализа рынка), в соответствии с методическими рекомендациями по применению методов определения начальной (максимальной) цены контракта, установленными приказом Министерством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(поставщиком, исполнителем)».
</t>
  </si>
  <si>
    <t xml:space="preserve">Расчет цены</t>
  </si>
  <si>
    <t xml:space="preserve">№ п/п</t>
  </si>
  <si>
    <t xml:space="preserve">Наименование объекта закупки</t>
  </si>
  <si>
    <t xml:space="preserve">Ед. изм</t>
  </si>
  <si>
    <t xml:space="preserve">Кол-во</t>
  </si>
  <si>
    <t xml:space="preserve">Коммерческие предложения (т. 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</si>
  <si>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</si>
  <si>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</si>
  <si>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КП №1</t>
  </si>
  <si>
    <t xml:space="preserve">КП №2 </t>
  </si>
  <si>
    <t xml:space="preserve">КП №3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</si>
  <si>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</si>
  <si>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</si>
  <si>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</si>
  <si>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</si>
  <si>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 val="true"/>
        <sz val="10"/>
        <color rgb="FF000000"/>
        <rFont val="Times New Roman"/>
        <family val="1"/>
        <charset val="204"/>
      </rPr>
      <t xml:space="preserve"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</si>
  <si>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</si>
  <si>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</si>
  <si>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Н(М)ЦК, ЦКЕП контракта с учетом округления цены за единицу (руб.)</t>
  </si>
  <si>
    <t xml:space="preserve">услуги по техническому обслуживанию (промывка и гидравлическое испытание) системы отопления помещений Ленинского районного отделения судебных приставов г.Н.Новгорода</t>
  </si>
  <si>
    <t xml:space="preserve">усл.ед.</t>
  </si>
  <si>
    <t xml:space="preserve">-</t>
  </si>
  <si>
    <t xml:space="preserve">В результате проведенного расчета Н(М)ЦК, ЦКЕП контракта составила:</t>
  </si>
  <si>
    <t xml:space="preserve">рублей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</si>
</sst>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"/>
    <numFmt numFmtId="167" formatCode="General"/>
  </numFmts>
  <fonts count="1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10</xdr:col>
      <xdr:colOff>19080</xdr:colOff>
      <xdr:row>6</xdr:row>
      <xdr:rowOff>952560</xdr:rowOff>
    </xdr:from>
    <xdr:to>
      <xdr:col>10</xdr:col>
      <xdr:colOff>875520</xdr:colOff>
      <xdr:row>6</xdr:row>
      <xdr:rowOff>1304640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8996040" y="2933640"/>
          <a:ext cx="856440" cy="3520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9</xdr:col>
      <xdr:colOff>19080</xdr:colOff>
      <xdr:row>6</xdr:row>
      <xdr:rowOff>923760</xdr:rowOff>
    </xdr:from>
    <xdr:to>
      <xdr:col>10</xdr:col>
      <xdr:colOff>203400</xdr:colOff>
      <xdr:row>6</xdr:row>
      <xdr:rowOff>1361520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8180640" y="2904840"/>
          <a:ext cx="999720" cy="4377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11</xdr:col>
      <xdr:colOff>266760</xdr:colOff>
      <xdr:row>6</xdr:row>
      <xdr:rowOff>1400040</xdr:rowOff>
    </xdr:from>
    <xdr:to>
      <xdr:col>11</xdr:col>
      <xdr:colOff>418680</xdr:colOff>
      <xdr:row>6</xdr:row>
      <xdr:rowOff>1628280</xdr:rowOff>
    </xdr:to>
    <xdr:pic>
      <xdr:nvPicPr>
        <xdr:cNvPr id="2" name="Picture 6" descr=""/>
        <xdr:cNvPicPr/>
      </xdr:nvPicPr>
      <xdr:blipFill>
        <a:blip r:embed="rId3"/>
        <a:stretch/>
      </xdr:blipFill>
      <xdr:spPr>
        <a:xfrm>
          <a:off x="10119600" y="3381120"/>
          <a:ext cx="151920" cy="228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9" activeCellId="0" sqref="A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.42"/>
    <col collapsed="false" customWidth="true" hidden="false" outlineLevel="0" max="2" min="2" style="0" width="23.42"/>
    <col collapsed="false" customWidth="true" hidden="false" outlineLevel="0" max="3" min="3" style="0" width="10.42"/>
    <col collapsed="false" customWidth="true" hidden="false" outlineLevel="0" max="5" min="5" style="0" width="13"/>
    <col collapsed="false" customWidth="true" hidden="false" outlineLevel="0" max="6" min="6" style="0" width="12.71"/>
    <col collapsed="false" customWidth="true" hidden="false" outlineLevel="0" max="7" min="7" style="0" width="13"/>
    <col collapsed="false" customWidth="true" hidden="false" outlineLevel="0" max="8" min="8" style="0" width="10.71"/>
    <col collapsed="false" customWidth="true" hidden="false" outlineLevel="0" max="9" min="9" style="0" width="14.42"/>
    <col collapsed="false" customWidth="true" hidden="false" outlineLevel="0" max="10" min="10" style="0" width="11.57"/>
    <col collapsed="false" customWidth="true" hidden="false" outlineLevel="0" max="11" min="11" style="0" width="12.42"/>
    <col collapsed="false" customWidth="true" hidden="false" outlineLevel="0" max="12" min="12" style="0" width="12.15"/>
    <col collapsed="false" customWidth="true" hidden="false" outlineLevel="0" max="13" min="13" style="0" width="13.15"/>
    <col collapsed="false" customWidth="true" hidden="false" outlineLevel="0" max="14" min="14" style="0" width="12"/>
    <col collapsed="false" customWidth="true" hidden="false" outlineLevel="0" max="15" min="15" style="0" width="12.15"/>
  </cols>
  <sheetData>
    <row r="1" customFormat="false" ht="15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Format="false" ht="51.75" hidden="false" customHeight="true" outlineLevel="0" collapsed="false">
      <c r="A3" s="2" t="s">
        <v>1</v>
      </c>
      <c r="B3" s="2"/>
      <c r="C3" s="2"/>
      <c r="D3" s="2"/>
      <c r="E3" s="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15.75" hidden="false" customHeight="true" outlineLevel="0" collapsed="false">
      <c r="A4" s="2" t="s">
        <v>3</v>
      </c>
      <c r="B4" s="2"/>
      <c r="C4" s="2"/>
      <c r="D4" s="2"/>
      <c r="E4" s="3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17.25" hidden="false" customHeight="true" outlineLevel="0" collapsed="false">
      <c r="A5" s="4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</row>
    <row r="6" customFormat="false" ht="39" hidden="false" customHeight="true" outlineLevel="0" collapsed="false">
      <c r="A6" s="6" t="s">
        <v>6</v>
      </c>
      <c r="B6" s="7" t="s">
        <v>7</v>
      </c>
      <c r="C6" s="6" t="s">
        <v>8</v>
      </c>
      <c r="D6" s="6" t="s">
        <v>9</v>
      </c>
      <c r="E6" s="6" t="s">
        <v>10</v>
      </c>
      <c r="F6" s="6"/>
      <c r="G6" s="6"/>
      <c r="H6" s="8"/>
      <c r="I6" s="9" t="s">
        <v>11</v>
      </c>
      <c r="J6" s="9"/>
      <c r="K6" s="9"/>
      <c r="L6" s="10" t="s">
        <v>12</v>
      </c>
      <c r="M6" s="10"/>
      <c r="N6" s="10"/>
      <c r="O6" s="10"/>
    </row>
    <row r="7" customFormat="false" ht="243.75" hidden="false" customHeight="true" outlineLevel="0" collapsed="false">
      <c r="A7" s="6"/>
      <c r="B7" s="7"/>
      <c r="C7" s="6"/>
      <c r="D7" s="6"/>
      <c r="E7" s="7" t="s">
        <v>13</v>
      </c>
      <c r="F7" s="7" t="s">
        <v>14</v>
      </c>
      <c r="G7" s="7" t="s">
        <v>15</v>
      </c>
      <c r="H7" s="7" t="s">
        <v>16</v>
      </c>
      <c r="I7" s="10" t="s">
        <v>17</v>
      </c>
      <c r="J7" s="10" t="s">
        <v>18</v>
      </c>
      <c r="K7" s="10" t="s">
        <v>19</v>
      </c>
      <c r="L7" s="10" t="s">
        <v>20</v>
      </c>
      <c r="M7" s="10" t="s">
        <v>21</v>
      </c>
      <c r="N7" s="10" t="s">
        <v>22</v>
      </c>
      <c r="O7" s="10" t="s">
        <v>23</v>
      </c>
    </row>
    <row r="8" customFormat="false" ht="179.25" hidden="false" customHeight="true" outlineLevel="0" collapsed="false">
      <c r="A8" s="11" t="n">
        <v>1</v>
      </c>
      <c r="B8" s="12" t="s">
        <v>24</v>
      </c>
      <c r="C8" s="12" t="s">
        <v>25</v>
      </c>
      <c r="D8" s="12" t="n">
        <v>1</v>
      </c>
      <c r="E8" s="13" t="n">
        <v>42000</v>
      </c>
      <c r="F8" s="13" t="n">
        <v>50000</v>
      </c>
      <c r="G8" s="13" t="n">
        <v>45000</v>
      </c>
      <c r="H8" s="14" t="s">
        <v>26</v>
      </c>
      <c r="I8" s="14" t="n">
        <f aca="false">AVERAGE(E8:G8)</f>
        <v>45666.67</v>
      </c>
      <c r="J8" s="15" t="n">
        <f aca="false">SQRT(((SUM((POWER(G8-I8,2)),(POWER(F8-I8,2)),(POWER(E8-I8,2)))/(COLUMNS(E8:G8)-1))))</f>
        <v>4041.45188432944</v>
      </c>
      <c r="K8" s="15" t="n">
        <f aca="false">J8/I8*100</f>
        <v>8.84989399124009</v>
      </c>
      <c r="L8" s="14" t="n">
        <f aca="false">((D8/3)*(SUM(E8:G8)))</f>
        <v>45666.67</v>
      </c>
      <c r="M8" s="16" t="n">
        <f aca="false">L8/D8</f>
        <v>45666.67</v>
      </c>
      <c r="N8" s="16" t="n">
        <f aca="false">ROUNDDOWN(M8,2)</f>
        <v>45666.67</v>
      </c>
      <c r="O8" s="16" t="n">
        <f aca="false">N8*D8</f>
        <v>45666.67</v>
      </c>
    </row>
    <row r="9" customFormat="false" ht="15.75" hidden="false" customHeight="false" outlineLevel="0" collapsed="false">
      <c r="A9" s="17" t="s">
        <v>27</v>
      </c>
      <c r="B9" s="17"/>
      <c r="C9" s="17"/>
      <c r="D9" s="17"/>
      <c r="E9" s="17"/>
      <c r="F9" s="17"/>
      <c r="G9" s="17"/>
      <c r="H9" s="17"/>
      <c r="I9" s="18" t="n">
        <f aca="false">O8</f>
        <v>45666.67</v>
      </c>
      <c r="J9" s="19" t="s">
        <v>28</v>
      </c>
      <c r="K9" s="19"/>
      <c r="L9" s="19"/>
      <c r="M9" s="19"/>
      <c r="N9" s="19"/>
      <c r="O9" s="18"/>
    </row>
    <row r="11" customFormat="false" ht="18.75" hidden="false" customHeight="false" outlineLevel="0" collapsed="false">
      <c r="G11" s="20"/>
    </row>
    <row r="12" customFormat="false" ht="18.75" hidden="false" customHeight="false" outlineLevel="0" collapsed="false">
      <c r="G12" s="21"/>
    </row>
  </sheetData>
  <mergeCells count="14">
    <mergeCell ref="A1:M2"/>
    <mergeCell ref="A3:D3"/>
    <mergeCell ref="E3:O3"/>
    <mergeCell ref="A4:D4"/>
    <mergeCell ref="E4:O4"/>
    <mergeCell ref="A5:M5"/>
    <mergeCell ref="A6:A7"/>
    <mergeCell ref="B6:B7"/>
    <mergeCell ref="C6:C7"/>
    <mergeCell ref="D6:D7"/>
    <mergeCell ref="E6:G6"/>
    <mergeCell ref="I6:K6"/>
    <mergeCell ref="L6:O6"/>
    <mergeCell ref="A9:H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2014-02-03T17:42:58Z</dcterms:created>
  <dc:creator>user</dc:creator>
  <dc:description/>
  <dc:language>ru-RU</dc:language>
  <cp:lastModifiedBy>Подвойский Александр Анатольевич</cp:lastModifiedBy>
  <cp:lastPrinted>2022-01-20T12:08:21Z</cp:lastPrinted>
  <dcterms:modified xsi:type="dcterms:W3CDTF">2025-09-05T08:14:12Z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